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ate1904="1" codeName="ThisWorkbook"/>
  <mc:AlternateContent xmlns:mc="http://schemas.openxmlformats.org/markup-compatibility/2006">
    <mc:Choice Requires="x15">
      <x15ac:absPath xmlns:x15ac="http://schemas.microsoft.com/office/spreadsheetml/2010/11/ac" url="F:\Dropbox\Tid\2017\"/>
    </mc:Choice>
  </mc:AlternateContent>
  <bookViews>
    <workbookView xWindow="360" yWindow="180" windowWidth="9060" windowHeight="4455" tabRatio="859" activeTab="13"/>
  </bookViews>
  <sheets>
    <sheet name="Årsoversikt" sheetId="48" r:id="rId1"/>
    <sheet name="Januar" sheetId="31" r:id="rId2"/>
    <sheet name="Februar" sheetId="33" r:id="rId3"/>
    <sheet name="Mars" sheetId="36" r:id="rId4"/>
    <sheet name="April" sheetId="37" r:id="rId5"/>
    <sheet name="Mai" sheetId="38" r:id="rId6"/>
    <sheet name="Juni" sheetId="39" r:id="rId7"/>
    <sheet name="Juli" sheetId="40" r:id="rId8"/>
    <sheet name="August" sheetId="41" r:id="rId9"/>
    <sheet name="September" sheetId="42" r:id="rId10"/>
    <sheet name="Oktober" sheetId="43" r:id="rId11"/>
    <sheet name="November" sheetId="44" r:id="rId12"/>
    <sheet name="Desember" sheetId="45" r:id="rId13"/>
    <sheet name="Beregning-Utbetaling av overtid" sheetId="51" r:id="rId14"/>
    <sheet name="Brukerveiledning" sheetId="50" r:id="rId15"/>
  </sheets>
  <definedNames>
    <definedName name="_xlnm._FilterDatabase" localSheetId="1" hidden="1">Januar!$B$8:$O$16</definedName>
    <definedName name="ansvar">Brukerveiledning!$A$107</definedName>
    <definedName name="as" localSheetId="14">Brukerveiledning!$A$73</definedName>
    <definedName name="as">#REF!</definedName>
    <definedName name="avspas" localSheetId="14">Brukerveiledning!$A$73</definedName>
    <definedName name="avspas">#REF!</definedName>
    <definedName name="avspass" localSheetId="14">Brukerveiledning!#REF!</definedName>
    <definedName name="avspass">#REF!</definedName>
    <definedName name="celle">Brukerveiledning!$A$101</definedName>
    <definedName name="ea" localSheetId="14">Brukerveiledning!$A$67</definedName>
    <definedName name="ea">#REF!</definedName>
    <definedName name="fa" localSheetId="14">Brukerveiledning!$A$70</definedName>
    <definedName name="fa">#REF!</definedName>
    <definedName name="fbruk" localSheetId="14">Brukerveiledning!$A$42</definedName>
    <definedName name="fbruk">#REF!</definedName>
    <definedName name="fbruk_l">Brukerveiledning!$A$42</definedName>
    <definedName name="fe" localSheetId="14">Brukerveiledning!$A$80</definedName>
    <definedName name="fe">#REF!</definedName>
    <definedName name="ferie" localSheetId="14">Brukerveiledning!$A$80</definedName>
    <definedName name="ferie">#REF!</definedName>
    <definedName name="forfatter" localSheetId="14">Brukerveiledning!$A$110</definedName>
    <definedName name="forfatter">#REF!</definedName>
    <definedName name="jul_nyttar">Brukerveiledning!$A$95</definedName>
    <definedName name="kl" localSheetId="14">Brukerveiledning!$A$61</definedName>
    <definedName name="kl">#REF!</definedName>
    <definedName name="kladdeark">Brukerveiledning!$A$104</definedName>
    <definedName name="klokkeslett" localSheetId="14">Brukerveiledning!#REF!</definedName>
    <definedName name="klokkeslett">#REF!</definedName>
    <definedName name="merknad">Brukerveiledning!$A$89</definedName>
    <definedName name="na" localSheetId="14">Brukerveiledning!$A$64</definedName>
    <definedName name="na">#REF!</definedName>
    <definedName name="ot" localSheetId="14">Brukerveiledning!$A$76</definedName>
    <definedName name="ot">#REF!</definedName>
    <definedName name="perm" localSheetId="14">Brukerveiledning!$A$86</definedName>
    <definedName name="perm">#REF!</definedName>
    <definedName name="regn">Brukerveiledning!$A$32</definedName>
    <definedName name="snarvei" localSheetId="14">Brukerveiledning!$A$58</definedName>
    <definedName name="snarvei">#REF!</definedName>
    <definedName name="start">Brukerveiledning!$A$55</definedName>
    <definedName name="syk" localSheetId="14">Brukerveiledning!$A$83</definedName>
    <definedName name="syk">#REF!</definedName>
    <definedName name="sykdom" localSheetId="14">Brukerveiledning!#REF!</definedName>
    <definedName name="sykdom">#REF!</definedName>
    <definedName name="tilbake">Brukerveiledning!$A$115</definedName>
    <definedName name="topp" localSheetId="14">Brukerveiledning!$A$8</definedName>
    <definedName name="topp">#REF!</definedName>
    <definedName name="_xlnm.Print_Area" localSheetId="4">April!$A$1:$O$69</definedName>
    <definedName name="_xlnm.Print_Area" localSheetId="8">August!$A$1:$O$70</definedName>
    <definedName name="_xlnm.Print_Area" localSheetId="13">'Beregning-Utbetaling av overtid'!$A$1:$S$46</definedName>
    <definedName name="_xlnm.Print_Area" localSheetId="14">Brukerveiledning!$A$1:$A$121</definedName>
    <definedName name="_xlnm.Print_Area" localSheetId="12">Desember!$A$1:$O$70</definedName>
    <definedName name="_xlnm.Print_Area" localSheetId="2">Februar!$A$1:$O$70</definedName>
    <definedName name="_xlnm.Print_Area" localSheetId="1">Januar!$A$1:$O$70</definedName>
    <definedName name="_xlnm.Print_Area" localSheetId="7">Juli!$A$1:$O$70</definedName>
    <definedName name="_xlnm.Print_Area" localSheetId="6">Juni!$A$1:$O$69</definedName>
    <definedName name="_xlnm.Print_Area" localSheetId="5">Mai!$A$1:$O$70</definedName>
    <definedName name="_xlnm.Print_Area" localSheetId="3">Mars!$A$1:$O$70</definedName>
    <definedName name="_xlnm.Print_Area" localSheetId="11">November!$A$1:$O$69</definedName>
    <definedName name="_xlnm.Print_Area" localSheetId="10">Oktober!$A$1:$O$70</definedName>
    <definedName name="_xlnm.Print_Area" localSheetId="9">September!$A$1:$O$69</definedName>
    <definedName name="økkomp">Brukerveiledning!$A$92</definedName>
    <definedName name="årsovs">Brukerveiledning!$A$98</definedName>
  </definedNames>
  <calcPr calcId="171027"/>
</workbook>
</file>

<file path=xl/calcChain.xml><?xml version="1.0" encoding="utf-8"?>
<calcChain xmlns="http://schemas.openxmlformats.org/spreadsheetml/2006/main">
  <c r="E33" i="39" l="1"/>
  <c r="M5" i="48"/>
  <c r="G18" i="40" l="1"/>
  <c r="G16" i="40" s="1"/>
  <c r="A31" i="36"/>
  <c r="G18" i="31"/>
  <c r="G16" i="31"/>
  <c r="E15" i="51" l="1"/>
  <c r="H38" i="45"/>
  <c r="E34" i="45"/>
  <c r="N38" i="51"/>
  <c r="N37" i="51"/>
  <c r="N36" i="51"/>
  <c r="N35" i="51"/>
  <c r="N34" i="51"/>
  <c r="N33" i="51"/>
  <c r="N32" i="51"/>
  <c r="N31" i="51"/>
  <c r="N30" i="51"/>
  <c r="N29" i="51"/>
  <c r="N28" i="51"/>
  <c r="N27" i="51"/>
  <c r="N26" i="51"/>
  <c r="N25" i="51"/>
  <c r="N24" i="51"/>
  <c r="N23" i="51"/>
  <c r="N22" i="51"/>
  <c r="N21" i="51"/>
  <c r="N20" i="51"/>
  <c r="N19" i="51"/>
  <c r="N18" i="51"/>
  <c r="N17" i="51"/>
  <c r="N16" i="51"/>
  <c r="N15" i="51"/>
  <c r="K38" i="51"/>
  <c r="K37" i="51"/>
  <c r="K36" i="51"/>
  <c r="K35" i="51"/>
  <c r="K34" i="51"/>
  <c r="K33" i="51"/>
  <c r="K32" i="51"/>
  <c r="K31" i="51"/>
  <c r="K30" i="51"/>
  <c r="K29" i="51"/>
  <c r="K28" i="51"/>
  <c r="K27" i="51"/>
  <c r="K26" i="51"/>
  <c r="K25" i="51"/>
  <c r="K24" i="51"/>
  <c r="K23" i="51"/>
  <c r="K22" i="51"/>
  <c r="K21" i="51"/>
  <c r="K20" i="51"/>
  <c r="K19" i="51"/>
  <c r="K18" i="51"/>
  <c r="K17" i="51"/>
  <c r="K16" i="51"/>
  <c r="K15" i="51"/>
  <c r="H38" i="51"/>
  <c r="H37" i="51"/>
  <c r="H36" i="51"/>
  <c r="H35" i="51"/>
  <c r="H34" i="51"/>
  <c r="H33" i="51"/>
  <c r="H32" i="51"/>
  <c r="H31" i="51"/>
  <c r="H30" i="51"/>
  <c r="H29" i="51"/>
  <c r="H28" i="51"/>
  <c r="H27" i="51"/>
  <c r="H26" i="51"/>
  <c r="H25" i="51"/>
  <c r="H24" i="51"/>
  <c r="H23" i="51"/>
  <c r="H22" i="51"/>
  <c r="H21" i="51"/>
  <c r="H20" i="51"/>
  <c r="H19" i="51"/>
  <c r="H18" i="51"/>
  <c r="H17" i="51"/>
  <c r="H16" i="51"/>
  <c r="H15" i="51"/>
  <c r="E38" i="51"/>
  <c r="E37" i="51"/>
  <c r="E36" i="51"/>
  <c r="E35" i="51"/>
  <c r="E34" i="51"/>
  <c r="E33" i="51"/>
  <c r="E32" i="51"/>
  <c r="E31" i="51"/>
  <c r="E30" i="51"/>
  <c r="E29" i="51"/>
  <c r="E28" i="51"/>
  <c r="E27" i="51"/>
  <c r="E26" i="51"/>
  <c r="E25" i="51"/>
  <c r="E24" i="51"/>
  <c r="E23" i="51"/>
  <c r="E22" i="51"/>
  <c r="E21" i="51"/>
  <c r="E20" i="51"/>
  <c r="E19" i="51"/>
  <c r="E18" i="51"/>
  <c r="E17" i="51"/>
  <c r="E16" i="51"/>
  <c r="N14" i="51"/>
  <c r="K14" i="51"/>
  <c r="H14" i="51"/>
  <c r="E14" i="51"/>
  <c r="G4" i="51" l="1"/>
  <c r="G5" i="51"/>
  <c r="G6" i="51"/>
  <c r="G8" i="51"/>
  <c r="K9" i="45"/>
  <c r="G18" i="43"/>
  <c r="G16" i="43" s="1"/>
  <c r="M17" i="39"/>
  <c r="C11" i="48" s="1"/>
  <c r="F18" i="38"/>
  <c r="J18" i="38" s="1"/>
  <c r="J16" i="38" s="1"/>
  <c r="F18" i="37"/>
  <c r="K18" i="37" s="1"/>
  <c r="K16" i="37" s="1"/>
  <c r="F18" i="36"/>
  <c r="H18" i="36" s="1"/>
  <c r="H16" i="36" s="1"/>
  <c r="F18" i="33"/>
  <c r="F18" i="45"/>
  <c r="H18" i="45" s="1"/>
  <c r="H16" i="45" s="1"/>
  <c r="F18" i="44"/>
  <c r="G18" i="44" s="1"/>
  <c r="G16" i="44" s="1"/>
  <c r="F18" i="43"/>
  <c r="J18" i="43" s="1"/>
  <c r="J16" i="43" s="1"/>
  <c r="F18" i="42"/>
  <c r="G18" i="42" s="1"/>
  <c r="G16" i="42" s="1"/>
  <c r="F18" i="41"/>
  <c r="K18" i="41" s="1"/>
  <c r="K16" i="41" s="1"/>
  <c r="F18" i="40"/>
  <c r="K18" i="40" s="1"/>
  <c r="K16" i="40" s="1"/>
  <c r="F18" i="39"/>
  <c r="K18" i="39" s="1"/>
  <c r="K16" i="39" s="1"/>
  <c r="M17" i="45"/>
  <c r="C17" i="48" s="1"/>
  <c r="M17" i="44"/>
  <c r="C16" i="48"/>
  <c r="M17" i="43"/>
  <c r="C15" i="48" s="1"/>
  <c r="M17" i="42"/>
  <c r="C14" i="48" s="1"/>
  <c r="M17" i="41"/>
  <c r="C13" i="48" s="1"/>
  <c r="M17" i="40"/>
  <c r="C12" i="48" s="1"/>
  <c r="M17" i="38"/>
  <c r="C10" i="48" s="1"/>
  <c r="M17" i="37"/>
  <c r="C9" i="48"/>
  <c r="H9" i="37"/>
  <c r="I9" i="37" s="1"/>
  <c r="J9" i="37" s="1"/>
  <c r="K9" i="37" s="1"/>
  <c r="L9" i="37" s="1"/>
  <c r="M17" i="36"/>
  <c r="C8" i="48" s="1"/>
  <c r="M17" i="33"/>
  <c r="C7" i="48" s="1"/>
  <c r="M17" i="31"/>
  <c r="C6" i="48" s="1"/>
  <c r="B18" i="45"/>
  <c r="B17" i="45"/>
  <c r="B18" i="44"/>
  <c r="B17" i="44"/>
  <c r="B18" i="43"/>
  <c r="B17" i="43"/>
  <c r="B18" i="42"/>
  <c r="B17" i="42"/>
  <c r="B18" i="41"/>
  <c r="B17" i="41"/>
  <c r="B18" i="40"/>
  <c r="B17" i="40"/>
  <c r="B16" i="39"/>
  <c r="B16" i="38"/>
  <c r="B16" i="37"/>
  <c r="B16" i="36"/>
  <c r="B16" i="33"/>
  <c r="B18" i="39"/>
  <c r="B18" i="38"/>
  <c r="B18" i="37"/>
  <c r="B18" i="36"/>
  <c r="B18" i="33"/>
  <c r="B17" i="33"/>
  <c r="B17" i="36"/>
  <c r="B17" i="37"/>
  <c r="B17" i="38"/>
  <c r="B17" i="39"/>
  <c r="K18" i="44"/>
  <c r="K16" i="44" s="1"/>
  <c r="G18" i="41"/>
  <c r="G16" i="41" s="1"/>
  <c r="J18" i="39"/>
  <c r="J16" i="39"/>
  <c r="L18" i="39"/>
  <c r="L16" i="39" s="1"/>
  <c r="K18" i="42"/>
  <c r="K16" i="42" s="1"/>
  <c r="J18" i="44"/>
  <c r="J16" i="44" s="1"/>
  <c r="H18" i="44"/>
  <c r="H16" i="44"/>
  <c r="I18" i="44"/>
  <c r="I16" i="44"/>
  <c r="J18" i="41"/>
  <c r="J16" i="41" s="1"/>
  <c r="H18" i="42"/>
  <c r="H16" i="42" s="1"/>
  <c r="H18" i="40"/>
  <c r="H16" i="40" s="1"/>
  <c r="J18" i="42"/>
  <c r="J16" i="42"/>
  <c r="G18" i="39"/>
  <c r="H18" i="39"/>
  <c r="H16" i="39"/>
  <c r="I18" i="39"/>
  <c r="I16" i="39" s="1"/>
  <c r="A32" i="31"/>
  <c r="A33" i="31" s="1"/>
  <c r="A34" i="31" s="1"/>
  <c r="A35" i="31" s="1"/>
  <c r="A36" i="31" s="1"/>
  <c r="A37" i="31" s="1"/>
  <c r="A38" i="31" s="1"/>
  <c r="A39" i="31" s="1"/>
  <c r="A40" i="31" s="1"/>
  <c r="A41" i="31" s="1"/>
  <c r="A42" i="31" s="1"/>
  <c r="A43" i="31" s="1"/>
  <c r="A44" i="31" s="1"/>
  <c r="A45" i="31" s="1"/>
  <c r="A46" i="31" s="1"/>
  <c r="A47" i="31" s="1"/>
  <c r="A48" i="31" s="1"/>
  <c r="A49" i="31" s="1"/>
  <c r="A50" i="31" s="1"/>
  <c r="A51" i="31" s="1"/>
  <c r="A52" i="31" s="1"/>
  <c r="A53" i="31" s="1"/>
  <c r="A54" i="31" s="1"/>
  <c r="A55" i="31" s="1"/>
  <c r="A56" i="31" s="1"/>
  <c r="A57" i="31" s="1"/>
  <c r="A58" i="31" s="1"/>
  <c r="A59" i="31" s="1"/>
  <c r="A60" i="31" s="1"/>
  <c r="A61" i="31" s="1"/>
  <c r="A31" i="33" s="1"/>
  <c r="A32" i="33" s="1"/>
  <c r="A33" i="33" s="1"/>
  <c r="A34" i="33" s="1"/>
  <c r="A35" i="33" s="1"/>
  <c r="A36" i="33" s="1"/>
  <c r="A37" i="33" s="1"/>
  <c r="A38" i="33" s="1"/>
  <c r="A39" i="33" s="1"/>
  <c r="A40" i="33" s="1"/>
  <c r="A41" i="33" s="1"/>
  <c r="A42" i="33" s="1"/>
  <c r="A43" i="33" s="1"/>
  <c r="A44" i="33" s="1"/>
  <c r="A45" i="33" s="1"/>
  <c r="A46" i="33" s="1"/>
  <c r="A47" i="33" s="1"/>
  <c r="A48" i="33" s="1"/>
  <c r="A49" i="33" s="1"/>
  <c r="A50" i="33" s="1"/>
  <c r="A51" i="33" s="1"/>
  <c r="A52" i="33" s="1"/>
  <c r="A53" i="33" s="1"/>
  <c r="A54" i="33" s="1"/>
  <c r="A55" i="33" s="1"/>
  <c r="A56" i="33" s="1"/>
  <c r="A57" i="33" s="1"/>
  <c r="L18" i="38"/>
  <c r="L16" i="38"/>
  <c r="K18" i="38"/>
  <c r="K16" i="38" s="1"/>
  <c r="I18" i="36"/>
  <c r="I16" i="36" s="1"/>
  <c r="K18" i="33"/>
  <c r="K16" i="33" s="1"/>
  <c r="J18" i="33"/>
  <c r="J16" i="33"/>
  <c r="I18" i="33"/>
  <c r="I16" i="33"/>
  <c r="H18" i="33"/>
  <c r="H16" i="33"/>
  <c r="G18" i="33"/>
  <c r="G16" i="33" s="1"/>
  <c r="L18" i="31"/>
  <c r="L16" i="31"/>
  <c r="K18" i="31"/>
  <c r="K16" i="31"/>
  <c r="J18" i="31"/>
  <c r="J16" i="31" s="1"/>
  <c r="I18" i="31"/>
  <c r="I16" i="31" s="1"/>
  <c r="H18" i="31"/>
  <c r="H16" i="31"/>
  <c r="K58" i="33"/>
  <c r="H58" i="33"/>
  <c r="E33" i="31"/>
  <c r="E33" i="45"/>
  <c r="E33" i="44"/>
  <c r="E33" i="43"/>
  <c r="E33" i="42"/>
  <c r="E33" i="41"/>
  <c r="E33" i="40"/>
  <c r="E33" i="38"/>
  <c r="E33" i="37"/>
  <c r="E33" i="36"/>
  <c r="E33" i="33"/>
  <c r="H31" i="31"/>
  <c r="G11" i="31" s="1"/>
  <c r="K31" i="31"/>
  <c r="G12" i="31" s="1"/>
  <c r="N31" i="31"/>
  <c r="G19" i="31" s="1"/>
  <c r="H32" i="31"/>
  <c r="K32" i="31"/>
  <c r="N32" i="31"/>
  <c r="B4" i="45"/>
  <c r="H9" i="45"/>
  <c r="I9" i="45"/>
  <c r="J9" i="45" s="1"/>
  <c r="B12" i="45"/>
  <c r="N13" i="45"/>
  <c r="E31" i="45"/>
  <c r="H31" i="45"/>
  <c r="G11" i="45" s="1"/>
  <c r="K31" i="45"/>
  <c r="G12" i="45" s="1"/>
  <c r="N31" i="45"/>
  <c r="G19" i="45" s="1"/>
  <c r="E32" i="45"/>
  <c r="H32" i="45"/>
  <c r="K32" i="45"/>
  <c r="N32" i="45"/>
  <c r="H33" i="45"/>
  <c r="K33" i="45"/>
  <c r="N33" i="45"/>
  <c r="H34" i="45"/>
  <c r="K34" i="45"/>
  <c r="N34" i="45"/>
  <c r="E35" i="45"/>
  <c r="H35" i="45"/>
  <c r="K35" i="45"/>
  <c r="N35" i="45"/>
  <c r="E36" i="45"/>
  <c r="H36" i="45"/>
  <c r="K36" i="45"/>
  <c r="N36" i="45"/>
  <c r="E37" i="45"/>
  <c r="H37" i="45"/>
  <c r="K37" i="45"/>
  <c r="N37" i="45"/>
  <c r="E38" i="45"/>
  <c r="K38" i="45"/>
  <c r="N38" i="45"/>
  <c r="E39" i="45"/>
  <c r="H39" i="45"/>
  <c r="K39" i="45"/>
  <c r="N39" i="45"/>
  <c r="E40" i="45"/>
  <c r="H40" i="45"/>
  <c r="K40" i="45"/>
  <c r="N40" i="45"/>
  <c r="E41" i="45"/>
  <c r="H41" i="45"/>
  <c r="K41" i="45"/>
  <c r="N41" i="45"/>
  <c r="E42" i="45"/>
  <c r="H42" i="45"/>
  <c r="K42" i="45"/>
  <c r="N42" i="45"/>
  <c r="E43" i="45"/>
  <c r="H43" i="45"/>
  <c r="K43" i="45"/>
  <c r="N43" i="45"/>
  <c r="E44" i="45"/>
  <c r="H44" i="45"/>
  <c r="K44" i="45"/>
  <c r="N44" i="45"/>
  <c r="E45" i="45"/>
  <c r="H45" i="45"/>
  <c r="K45" i="45"/>
  <c r="N45" i="45"/>
  <c r="E46" i="45"/>
  <c r="H46" i="45"/>
  <c r="K46" i="45"/>
  <c r="N46" i="45"/>
  <c r="E47" i="45"/>
  <c r="H47" i="45"/>
  <c r="K47" i="45"/>
  <c r="N47" i="45"/>
  <c r="E48" i="45"/>
  <c r="H48" i="45"/>
  <c r="K48" i="45"/>
  <c r="N48" i="45"/>
  <c r="E49" i="45"/>
  <c r="H49" i="45"/>
  <c r="K49" i="45"/>
  <c r="N49" i="45"/>
  <c r="E50" i="45"/>
  <c r="H50" i="45"/>
  <c r="K50" i="45"/>
  <c r="N50" i="45"/>
  <c r="E51" i="45"/>
  <c r="H51" i="45"/>
  <c r="K51" i="45"/>
  <c r="N51" i="45"/>
  <c r="E52" i="45"/>
  <c r="H52" i="45"/>
  <c r="K52" i="45"/>
  <c r="N52" i="45"/>
  <c r="E53" i="45"/>
  <c r="H53" i="45"/>
  <c r="K53" i="45"/>
  <c r="N53" i="45"/>
  <c r="E54" i="45"/>
  <c r="H54" i="45"/>
  <c r="K54" i="45"/>
  <c r="N54" i="45"/>
  <c r="E55" i="45"/>
  <c r="H55" i="45"/>
  <c r="K55" i="45"/>
  <c r="N55" i="45"/>
  <c r="E56" i="45"/>
  <c r="H56" i="45"/>
  <c r="K56" i="45"/>
  <c r="N56" i="45"/>
  <c r="E57" i="45"/>
  <c r="H57" i="45"/>
  <c r="K57" i="45"/>
  <c r="N57" i="45"/>
  <c r="E58" i="45"/>
  <c r="H58" i="45"/>
  <c r="K58" i="45"/>
  <c r="N58" i="45"/>
  <c r="E59" i="45"/>
  <c r="H59" i="45"/>
  <c r="K59" i="45"/>
  <c r="N59" i="45"/>
  <c r="E60" i="45"/>
  <c r="H60" i="45"/>
  <c r="K60" i="45"/>
  <c r="N60" i="45"/>
  <c r="E61" i="45"/>
  <c r="H61" i="45"/>
  <c r="K61" i="45"/>
  <c r="N61" i="45"/>
  <c r="B4" i="44"/>
  <c r="H9" i="44"/>
  <c r="I9" i="44" s="1"/>
  <c r="J9" i="44" s="1"/>
  <c r="K9" i="44" s="1"/>
  <c r="B12" i="44"/>
  <c r="N13" i="44"/>
  <c r="E31" i="44"/>
  <c r="H31" i="44"/>
  <c r="K31" i="44"/>
  <c r="N31" i="44"/>
  <c r="E32" i="44"/>
  <c r="G10" i="44" s="1"/>
  <c r="H32" i="44"/>
  <c r="K32" i="44"/>
  <c r="N32" i="44"/>
  <c r="H33" i="44"/>
  <c r="K33" i="44"/>
  <c r="N33" i="44"/>
  <c r="E34" i="44"/>
  <c r="H34" i="44"/>
  <c r="K34" i="44"/>
  <c r="N34" i="44"/>
  <c r="E35" i="44"/>
  <c r="H35" i="44"/>
  <c r="K35" i="44"/>
  <c r="N35" i="44"/>
  <c r="E36" i="44"/>
  <c r="H36" i="44"/>
  <c r="K36" i="44"/>
  <c r="N36" i="44"/>
  <c r="E37" i="44"/>
  <c r="H37" i="44"/>
  <c r="K37" i="44"/>
  <c r="N37" i="44"/>
  <c r="E38" i="44"/>
  <c r="H38" i="44"/>
  <c r="K38" i="44"/>
  <c r="N38" i="44"/>
  <c r="E39" i="44"/>
  <c r="H39" i="44"/>
  <c r="K39" i="44"/>
  <c r="N39" i="44"/>
  <c r="E40" i="44"/>
  <c r="H40" i="44"/>
  <c r="K40" i="44"/>
  <c r="N40" i="44"/>
  <c r="E41" i="44"/>
  <c r="H41" i="44"/>
  <c r="K41" i="44"/>
  <c r="N41" i="44"/>
  <c r="E42" i="44"/>
  <c r="H42" i="44"/>
  <c r="K42" i="44"/>
  <c r="N42" i="44"/>
  <c r="E43" i="44"/>
  <c r="H43" i="44"/>
  <c r="K43" i="44"/>
  <c r="N43" i="44"/>
  <c r="E44" i="44"/>
  <c r="H44" i="44"/>
  <c r="K44" i="44"/>
  <c r="N44" i="44"/>
  <c r="E45" i="44"/>
  <c r="H45" i="44"/>
  <c r="K45" i="44"/>
  <c r="N45" i="44"/>
  <c r="E46" i="44"/>
  <c r="H46" i="44"/>
  <c r="K46" i="44"/>
  <c r="N46" i="44"/>
  <c r="E47" i="44"/>
  <c r="H47" i="44"/>
  <c r="K47" i="44"/>
  <c r="N47" i="44"/>
  <c r="E48" i="44"/>
  <c r="H48" i="44"/>
  <c r="K48" i="44"/>
  <c r="N48" i="44"/>
  <c r="E49" i="44"/>
  <c r="H49" i="44"/>
  <c r="K49" i="44"/>
  <c r="N49" i="44"/>
  <c r="E50" i="44"/>
  <c r="H50" i="44"/>
  <c r="K50" i="44"/>
  <c r="N50" i="44"/>
  <c r="J19" i="44" s="1"/>
  <c r="E51" i="44"/>
  <c r="H51" i="44"/>
  <c r="K51" i="44"/>
  <c r="N51" i="44"/>
  <c r="E52" i="44"/>
  <c r="H52" i="44"/>
  <c r="K52" i="44"/>
  <c r="N52" i="44"/>
  <c r="E53" i="44"/>
  <c r="H53" i="44"/>
  <c r="K53" i="44"/>
  <c r="N53" i="44"/>
  <c r="E54" i="44"/>
  <c r="H54" i="44"/>
  <c r="K54" i="44"/>
  <c r="N54" i="44"/>
  <c r="E55" i="44"/>
  <c r="H55" i="44"/>
  <c r="K55" i="44"/>
  <c r="N55" i="44"/>
  <c r="E56" i="44"/>
  <c r="H56" i="44"/>
  <c r="K56" i="44"/>
  <c r="N56" i="44"/>
  <c r="E57" i="44"/>
  <c r="H57" i="44"/>
  <c r="K57" i="44"/>
  <c r="N57" i="44"/>
  <c r="E58" i="44"/>
  <c r="H58" i="44"/>
  <c r="K58" i="44"/>
  <c r="N58" i="44"/>
  <c r="E59" i="44"/>
  <c r="H59" i="44"/>
  <c r="K59" i="44"/>
  <c r="N59" i="44"/>
  <c r="E60" i="44"/>
  <c r="H60" i="44"/>
  <c r="K60" i="44"/>
  <c r="N60" i="44"/>
  <c r="B4" i="43"/>
  <c r="H9" i="43"/>
  <c r="I9" i="43"/>
  <c r="J9" i="43" s="1"/>
  <c r="K9" i="43" s="1"/>
  <c r="L9" i="43" s="1"/>
  <c r="B12" i="43"/>
  <c r="E31" i="43"/>
  <c r="G10" i="43" s="1"/>
  <c r="H31" i="43"/>
  <c r="G11" i="43" s="1"/>
  <c r="K31" i="43"/>
  <c r="G12" i="43" s="1"/>
  <c r="N31" i="43"/>
  <c r="G19" i="43" s="1"/>
  <c r="E32" i="43"/>
  <c r="H32" i="43"/>
  <c r="K32" i="43"/>
  <c r="N32" i="43"/>
  <c r="H33" i="43"/>
  <c r="K33" i="43"/>
  <c r="N33" i="43"/>
  <c r="E34" i="43"/>
  <c r="H34" i="43"/>
  <c r="K34" i="43"/>
  <c r="N34" i="43"/>
  <c r="E35" i="43"/>
  <c r="H35" i="43"/>
  <c r="K35" i="43"/>
  <c r="N35" i="43"/>
  <c r="E36" i="43"/>
  <c r="H36" i="43"/>
  <c r="K36" i="43"/>
  <c r="N36" i="43"/>
  <c r="E37" i="43"/>
  <c r="H37" i="43"/>
  <c r="K37" i="43"/>
  <c r="N37" i="43"/>
  <c r="E38" i="43"/>
  <c r="H38" i="43"/>
  <c r="K38" i="43"/>
  <c r="N38" i="43"/>
  <c r="E39" i="43"/>
  <c r="H39" i="43"/>
  <c r="K39" i="43"/>
  <c r="N39" i="43"/>
  <c r="E40" i="43"/>
  <c r="H40" i="43"/>
  <c r="K40" i="43"/>
  <c r="N40" i="43"/>
  <c r="E41" i="43"/>
  <c r="H41" i="43"/>
  <c r="K41" i="43"/>
  <c r="N41" i="43"/>
  <c r="E42" i="43"/>
  <c r="H42" i="43"/>
  <c r="K42" i="43"/>
  <c r="N42" i="43"/>
  <c r="E43" i="43"/>
  <c r="H43" i="43"/>
  <c r="K43" i="43"/>
  <c r="N43" i="43"/>
  <c r="E44" i="43"/>
  <c r="H44" i="43"/>
  <c r="K44" i="43"/>
  <c r="N44" i="43"/>
  <c r="E45" i="43"/>
  <c r="H45" i="43"/>
  <c r="K45" i="43"/>
  <c r="N45" i="43"/>
  <c r="E46" i="43"/>
  <c r="H46" i="43"/>
  <c r="K46" i="43"/>
  <c r="N46" i="43"/>
  <c r="E47" i="43"/>
  <c r="H47" i="43"/>
  <c r="K47" i="43"/>
  <c r="N47" i="43"/>
  <c r="E48" i="43"/>
  <c r="H48" i="43"/>
  <c r="K48" i="43"/>
  <c r="N48" i="43"/>
  <c r="E49" i="43"/>
  <c r="H49" i="43"/>
  <c r="K49" i="43"/>
  <c r="N49" i="43"/>
  <c r="E50" i="43"/>
  <c r="H50" i="43"/>
  <c r="K50" i="43"/>
  <c r="N50" i="43"/>
  <c r="E51" i="43"/>
  <c r="H51" i="43"/>
  <c r="K51" i="43"/>
  <c r="N51" i="43"/>
  <c r="E52" i="43"/>
  <c r="H52" i="43"/>
  <c r="K52" i="43"/>
  <c r="N52" i="43"/>
  <c r="E53" i="43"/>
  <c r="H53" i="43"/>
  <c r="K53" i="43"/>
  <c r="N53" i="43"/>
  <c r="E54" i="43"/>
  <c r="H54" i="43"/>
  <c r="K54" i="43"/>
  <c r="N54" i="43"/>
  <c r="E55" i="43"/>
  <c r="H55" i="43"/>
  <c r="K55" i="43"/>
  <c r="N55" i="43"/>
  <c r="E56" i="43"/>
  <c r="H56" i="43"/>
  <c r="K56" i="43"/>
  <c r="N56" i="43"/>
  <c r="E57" i="43"/>
  <c r="H57" i="43"/>
  <c r="K57" i="43"/>
  <c r="N57" i="43"/>
  <c r="E58" i="43"/>
  <c r="H58" i="43"/>
  <c r="K58" i="43"/>
  <c r="N58" i="43"/>
  <c r="E59" i="43"/>
  <c r="H59" i="43"/>
  <c r="K59" i="43"/>
  <c r="N59" i="43"/>
  <c r="E60" i="43"/>
  <c r="L10" i="43" s="1"/>
  <c r="H60" i="43"/>
  <c r="K60" i="43"/>
  <c r="N60" i="43"/>
  <c r="E61" i="43"/>
  <c r="H61" i="43"/>
  <c r="K61" i="43"/>
  <c r="N61" i="43"/>
  <c r="B4" i="42"/>
  <c r="H9" i="42"/>
  <c r="I9" i="42"/>
  <c r="J9" i="42" s="1"/>
  <c r="K9" i="42" s="1"/>
  <c r="L9" i="42" s="1"/>
  <c r="B12" i="42"/>
  <c r="E31" i="42"/>
  <c r="H31" i="42"/>
  <c r="G11" i="42" s="1"/>
  <c r="K31" i="42"/>
  <c r="G12" i="42" s="1"/>
  <c r="N31" i="42"/>
  <c r="G19" i="42" s="1"/>
  <c r="E32" i="42"/>
  <c r="G10" i="42" s="1"/>
  <c r="H32" i="42"/>
  <c r="K32" i="42"/>
  <c r="N32" i="42"/>
  <c r="H33" i="42"/>
  <c r="K33" i="42"/>
  <c r="N33" i="42"/>
  <c r="E34" i="42"/>
  <c r="H34" i="42"/>
  <c r="K34" i="42"/>
  <c r="N34" i="42"/>
  <c r="E35" i="42"/>
  <c r="H35" i="42"/>
  <c r="K35" i="42"/>
  <c r="N35" i="42"/>
  <c r="E36" i="42"/>
  <c r="H36" i="42"/>
  <c r="K36" i="42"/>
  <c r="N36" i="42"/>
  <c r="E37" i="42"/>
  <c r="H37" i="42"/>
  <c r="K37" i="42"/>
  <c r="N37" i="42"/>
  <c r="E38" i="42"/>
  <c r="H38" i="42"/>
  <c r="K38" i="42"/>
  <c r="N38" i="42"/>
  <c r="E39" i="42"/>
  <c r="H39" i="42"/>
  <c r="K39" i="42"/>
  <c r="N39" i="42"/>
  <c r="E40" i="42"/>
  <c r="H40" i="42"/>
  <c r="K40" i="42"/>
  <c r="N40" i="42"/>
  <c r="E41" i="42"/>
  <c r="H41" i="42"/>
  <c r="K41" i="42"/>
  <c r="N41" i="42"/>
  <c r="E42" i="42"/>
  <c r="H42" i="42"/>
  <c r="K42" i="42"/>
  <c r="N42" i="42"/>
  <c r="E43" i="42"/>
  <c r="H43" i="42"/>
  <c r="K43" i="42"/>
  <c r="N43" i="42"/>
  <c r="E44" i="42"/>
  <c r="H44" i="42"/>
  <c r="K44" i="42"/>
  <c r="N44" i="42"/>
  <c r="E45" i="42"/>
  <c r="H45" i="42"/>
  <c r="K45" i="42"/>
  <c r="N45" i="42"/>
  <c r="E46" i="42"/>
  <c r="I10" i="42" s="1"/>
  <c r="H46" i="42"/>
  <c r="K46" i="42"/>
  <c r="N46" i="42"/>
  <c r="E47" i="42"/>
  <c r="H47" i="42"/>
  <c r="K47" i="42"/>
  <c r="N47" i="42"/>
  <c r="E48" i="42"/>
  <c r="H48" i="42"/>
  <c r="K48" i="42"/>
  <c r="N48" i="42"/>
  <c r="E49" i="42"/>
  <c r="H49" i="42"/>
  <c r="K49" i="42"/>
  <c r="N49" i="42"/>
  <c r="E50" i="42"/>
  <c r="H50" i="42"/>
  <c r="K50" i="42"/>
  <c r="N50" i="42"/>
  <c r="E51" i="42"/>
  <c r="H51" i="42"/>
  <c r="K51" i="42"/>
  <c r="N51" i="42"/>
  <c r="E52" i="42"/>
  <c r="H52" i="42"/>
  <c r="K52" i="42"/>
  <c r="N52" i="42"/>
  <c r="E53" i="42"/>
  <c r="H53" i="42"/>
  <c r="K53" i="42"/>
  <c r="N53" i="42"/>
  <c r="E54" i="42"/>
  <c r="H54" i="42"/>
  <c r="K54" i="42"/>
  <c r="N54" i="42"/>
  <c r="E55" i="42"/>
  <c r="H55" i="42"/>
  <c r="K55" i="42"/>
  <c r="N55" i="42"/>
  <c r="E56" i="42"/>
  <c r="H56" i="42"/>
  <c r="K56" i="42"/>
  <c r="N56" i="42"/>
  <c r="E57" i="42"/>
  <c r="H57" i="42"/>
  <c r="K57" i="42"/>
  <c r="N57" i="42"/>
  <c r="E58" i="42"/>
  <c r="H58" i="42"/>
  <c r="K58" i="42"/>
  <c r="N58" i="42"/>
  <c r="E59" i="42"/>
  <c r="H59" i="42"/>
  <c r="K59" i="42"/>
  <c r="N59" i="42"/>
  <c r="E60" i="42"/>
  <c r="K10" i="42" s="1"/>
  <c r="H60" i="42"/>
  <c r="K60" i="42"/>
  <c r="N60" i="42"/>
  <c r="B4" i="41"/>
  <c r="H9" i="41"/>
  <c r="I9" i="41" s="1"/>
  <c r="J9" i="41" s="1"/>
  <c r="K9" i="41" s="1"/>
  <c r="B12" i="41"/>
  <c r="N13" i="41"/>
  <c r="E31" i="41"/>
  <c r="H31" i="41"/>
  <c r="G11" i="41" s="1"/>
  <c r="K31" i="41"/>
  <c r="N31" i="41"/>
  <c r="E32" i="41"/>
  <c r="H32" i="41"/>
  <c r="K32" i="41"/>
  <c r="N32" i="41"/>
  <c r="H33" i="41"/>
  <c r="K33" i="41"/>
  <c r="N33" i="41"/>
  <c r="E34" i="41"/>
  <c r="H34" i="41"/>
  <c r="K34" i="41"/>
  <c r="N34" i="41"/>
  <c r="E35" i="41"/>
  <c r="H35" i="41"/>
  <c r="K35" i="41"/>
  <c r="N35" i="41"/>
  <c r="E36" i="41"/>
  <c r="H36" i="41"/>
  <c r="K36" i="41"/>
  <c r="N36" i="41"/>
  <c r="E37" i="41"/>
  <c r="H37" i="41"/>
  <c r="K37" i="41"/>
  <c r="N37" i="41"/>
  <c r="E38" i="41"/>
  <c r="H38" i="41"/>
  <c r="K38" i="41"/>
  <c r="N38" i="41"/>
  <c r="E39" i="41"/>
  <c r="H39" i="41"/>
  <c r="K39" i="41"/>
  <c r="N39" i="41"/>
  <c r="E40" i="41"/>
  <c r="H40" i="41"/>
  <c r="K40" i="41"/>
  <c r="N40" i="41"/>
  <c r="E41" i="41"/>
  <c r="H41" i="41"/>
  <c r="K41" i="41"/>
  <c r="N41" i="41"/>
  <c r="E42" i="41"/>
  <c r="H42" i="41"/>
  <c r="K42" i="41"/>
  <c r="N42" i="41"/>
  <c r="E43" i="41"/>
  <c r="H43" i="41"/>
  <c r="K43" i="41"/>
  <c r="N43" i="41"/>
  <c r="E44" i="41"/>
  <c r="H44" i="41"/>
  <c r="K44" i="41"/>
  <c r="N44" i="41"/>
  <c r="E45" i="41"/>
  <c r="H45" i="41"/>
  <c r="K45" i="41"/>
  <c r="N45" i="41"/>
  <c r="E46" i="41"/>
  <c r="H46" i="41"/>
  <c r="K46" i="41"/>
  <c r="N46" i="41"/>
  <c r="E47" i="41"/>
  <c r="H47" i="41"/>
  <c r="K47" i="41"/>
  <c r="N47" i="41"/>
  <c r="E48" i="41"/>
  <c r="H48" i="41"/>
  <c r="K48" i="41"/>
  <c r="N48" i="41"/>
  <c r="E49" i="41"/>
  <c r="I10" i="41" s="1"/>
  <c r="H49" i="41"/>
  <c r="K49" i="41"/>
  <c r="N49" i="41"/>
  <c r="E50" i="41"/>
  <c r="H50" i="41"/>
  <c r="K50" i="41"/>
  <c r="N50" i="41"/>
  <c r="E51" i="41"/>
  <c r="H51" i="41"/>
  <c r="K51" i="41"/>
  <c r="N51" i="41"/>
  <c r="E52" i="41"/>
  <c r="H52" i="41"/>
  <c r="K52" i="41"/>
  <c r="N52" i="41"/>
  <c r="E53" i="41"/>
  <c r="H53" i="41"/>
  <c r="K53" i="41"/>
  <c r="N53" i="41"/>
  <c r="E54" i="41"/>
  <c r="H54" i="41"/>
  <c r="K54" i="41"/>
  <c r="N54" i="41"/>
  <c r="E55" i="41"/>
  <c r="H55" i="41"/>
  <c r="K55" i="41"/>
  <c r="N55" i="41"/>
  <c r="E56" i="41"/>
  <c r="H56" i="41"/>
  <c r="K56" i="41"/>
  <c r="N56" i="41"/>
  <c r="E57" i="41"/>
  <c r="H57" i="41"/>
  <c r="K57" i="41"/>
  <c r="N57" i="41"/>
  <c r="E58" i="41"/>
  <c r="H58" i="41"/>
  <c r="K58" i="41"/>
  <c r="N58" i="41"/>
  <c r="K19" i="41" s="1"/>
  <c r="E59" i="41"/>
  <c r="H59" i="41"/>
  <c r="K59" i="41"/>
  <c r="N59" i="41"/>
  <c r="E60" i="41"/>
  <c r="H60" i="41"/>
  <c r="K60" i="41"/>
  <c r="N60" i="41"/>
  <c r="E61" i="41"/>
  <c r="H61" i="41"/>
  <c r="K61" i="41"/>
  <c r="N61" i="41"/>
  <c r="B4" i="40"/>
  <c r="H9" i="40"/>
  <c r="I9" i="40"/>
  <c r="J9" i="40" s="1"/>
  <c r="K9" i="40" s="1"/>
  <c r="L9" i="40" s="1"/>
  <c r="B12" i="40"/>
  <c r="N13" i="40"/>
  <c r="E31" i="40"/>
  <c r="G10" i="40" s="1"/>
  <c r="H31" i="40"/>
  <c r="G11" i="40" s="1"/>
  <c r="K31" i="40"/>
  <c r="N31" i="40"/>
  <c r="E32" i="40"/>
  <c r="H32" i="40"/>
  <c r="K32" i="40"/>
  <c r="N32" i="40"/>
  <c r="H33" i="40"/>
  <c r="K33" i="40"/>
  <c r="N33" i="40"/>
  <c r="E34" i="40"/>
  <c r="H34" i="40"/>
  <c r="K34" i="40"/>
  <c r="N34" i="40"/>
  <c r="E35" i="40"/>
  <c r="H35" i="40"/>
  <c r="K35" i="40"/>
  <c r="N35" i="40"/>
  <c r="E36" i="40"/>
  <c r="H36" i="40"/>
  <c r="K36" i="40"/>
  <c r="N36" i="40"/>
  <c r="E37" i="40"/>
  <c r="H37" i="40"/>
  <c r="K37" i="40"/>
  <c r="N37" i="40"/>
  <c r="E38" i="40"/>
  <c r="H38" i="40"/>
  <c r="K38" i="40"/>
  <c r="N38" i="40"/>
  <c r="E39" i="40"/>
  <c r="H39" i="40"/>
  <c r="K39" i="40"/>
  <c r="N39" i="40"/>
  <c r="E40" i="40"/>
  <c r="H40" i="40"/>
  <c r="K40" i="40"/>
  <c r="N40" i="40"/>
  <c r="E41" i="40"/>
  <c r="H41" i="40"/>
  <c r="K41" i="40"/>
  <c r="N41" i="40"/>
  <c r="E42" i="40"/>
  <c r="H42" i="40"/>
  <c r="K42" i="40"/>
  <c r="N42" i="40"/>
  <c r="E43" i="40"/>
  <c r="H43" i="40"/>
  <c r="K43" i="40"/>
  <c r="N43" i="40"/>
  <c r="E44" i="40"/>
  <c r="H44" i="40"/>
  <c r="K44" i="40"/>
  <c r="N44" i="40"/>
  <c r="E45" i="40"/>
  <c r="I10" i="40" s="1"/>
  <c r="H45" i="40"/>
  <c r="K45" i="40"/>
  <c r="N45" i="40"/>
  <c r="E46" i="40"/>
  <c r="H46" i="40"/>
  <c r="K46" i="40"/>
  <c r="N46" i="40"/>
  <c r="E47" i="40"/>
  <c r="H47" i="40"/>
  <c r="K47" i="40"/>
  <c r="N47" i="40"/>
  <c r="E48" i="40"/>
  <c r="H48" i="40"/>
  <c r="K48" i="40"/>
  <c r="N48" i="40"/>
  <c r="E49" i="40"/>
  <c r="H49" i="40"/>
  <c r="K49" i="40"/>
  <c r="N49" i="40"/>
  <c r="E50" i="40"/>
  <c r="H50" i="40"/>
  <c r="K50" i="40"/>
  <c r="N50" i="40"/>
  <c r="E51" i="40"/>
  <c r="H51" i="40"/>
  <c r="K51" i="40"/>
  <c r="N51" i="40"/>
  <c r="E52" i="40"/>
  <c r="H52" i="40"/>
  <c r="K52" i="40"/>
  <c r="N52" i="40"/>
  <c r="E53" i="40"/>
  <c r="H53" i="40"/>
  <c r="K53" i="40"/>
  <c r="N53" i="40"/>
  <c r="E54" i="40"/>
  <c r="H54" i="40"/>
  <c r="K54" i="40"/>
  <c r="N54" i="40"/>
  <c r="E55" i="40"/>
  <c r="H55" i="40"/>
  <c r="K55" i="40"/>
  <c r="N55" i="40"/>
  <c r="E56" i="40"/>
  <c r="H56" i="40"/>
  <c r="K56" i="40"/>
  <c r="N56" i="40"/>
  <c r="E57" i="40"/>
  <c r="H57" i="40"/>
  <c r="K57" i="40"/>
  <c r="N57" i="40"/>
  <c r="E58" i="40"/>
  <c r="H58" i="40"/>
  <c r="K58" i="40"/>
  <c r="N58" i="40"/>
  <c r="E59" i="40"/>
  <c r="K10" i="40" s="1"/>
  <c r="H59" i="40"/>
  <c r="K59" i="40"/>
  <c r="N59" i="40"/>
  <c r="E60" i="40"/>
  <c r="H60" i="40"/>
  <c r="K60" i="40"/>
  <c r="N60" i="40"/>
  <c r="E61" i="40"/>
  <c r="L10" i="40" s="1"/>
  <c r="H61" i="40"/>
  <c r="L11" i="40" s="1"/>
  <c r="K61" i="40"/>
  <c r="L12" i="40" s="1"/>
  <c r="L13" i="40" s="1"/>
  <c r="N61" i="40"/>
  <c r="L19" i="40" s="1"/>
  <c r="B4" i="39"/>
  <c r="H9" i="39"/>
  <c r="I9" i="39" s="1"/>
  <c r="J9" i="39" s="1"/>
  <c r="K9" i="39" s="1"/>
  <c r="L9" i="39" s="1"/>
  <c r="B12" i="39"/>
  <c r="N13" i="39"/>
  <c r="E31" i="39"/>
  <c r="H31" i="39"/>
  <c r="H11" i="39" s="1"/>
  <c r="K31" i="39"/>
  <c r="H12" i="39" s="1"/>
  <c r="N31" i="39"/>
  <c r="E32" i="39"/>
  <c r="H32" i="39"/>
  <c r="K32" i="39"/>
  <c r="N32" i="39"/>
  <c r="H33" i="39"/>
  <c r="K33" i="39"/>
  <c r="N33" i="39"/>
  <c r="E34" i="39"/>
  <c r="H34" i="39"/>
  <c r="K34" i="39"/>
  <c r="N34" i="39"/>
  <c r="E35" i="39"/>
  <c r="I10" i="39" s="1"/>
  <c r="H35" i="39"/>
  <c r="K35" i="39"/>
  <c r="N35" i="39"/>
  <c r="E36" i="39"/>
  <c r="H36" i="39"/>
  <c r="K36" i="39"/>
  <c r="N36" i="39"/>
  <c r="E37" i="39"/>
  <c r="H37" i="39"/>
  <c r="K37" i="39"/>
  <c r="N37" i="39"/>
  <c r="E38" i="39"/>
  <c r="H38" i="39"/>
  <c r="K38" i="39"/>
  <c r="N38" i="39"/>
  <c r="E39" i="39"/>
  <c r="H39" i="39"/>
  <c r="K39" i="39"/>
  <c r="N39" i="39"/>
  <c r="E40" i="39"/>
  <c r="H40" i="39"/>
  <c r="K40" i="39"/>
  <c r="N40" i="39"/>
  <c r="E41" i="39"/>
  <c r="H41" i="39"/>
  <c r="K41" i="39"/>
  <c r="N41" i="39"/>
  <c r="E42" i="39"/>
  <c r="H42" i="39"/>
  <c r="K42" i="39"/>
  <c r="N42" i="39"/>
  <c r="E43" i="39"/>
  <c r="H43" i="39"/>
  <c r="K43" i="39"/>
  <c r="N43" i="39"/>
  <c r="E44" i="39"/>
  <c r="H44" i="39"/>
  <c r="K44" i="39"/>
  <c r="N44" i="39"/>
  <c r="E45" i="39"/>
  <c r="H45" i="39"/>
  <c r="K45" i="39"/>
  <c r="N45" i="39"/>
  <c r="E46" i="39"/>
  <c r="H46" i="39"/>
  <c r="K46" i="39"/>
  <c r="N46" i="39"/>
  <c r="E47" i="39"/>
  <c r="J10" i="39" s="1"/>
  <c r="H47" i="39"/>
  <c r="K47" i="39"/>
  <c r="N47" i="39"/>
  <c r="E48" i="39"/>
  <c r="H48" i="39"/>
  <c r="K48" i="39"/>
  <c r="N48" i="39"/>
  <c r="E49" i="39"/>
  <c r="H49" i="39"/>
  <c r="K11" i="39" s="1"/>
  <c r="K49" i="39"/>
  <c r="K12" i="39" s="1"/>
  <c r="N49" i="39"/>
  <c r="E50" i="39"/>
  <c r="H50" i="39"/>
  <c r="K50" i="39"/>
  <c r="N50" i="39"/>
  <c r="E51" i="39"/>
  <c r="H51" i="39"/>
  <c r="K51" i="39"/>
  <c r="N51" i="39"/>
  <c r="E52" i="39"/>
  <c r="H52" i="39"/>
  <c r="K52" i="39"/>
  <c r="N52" i="39"/>
  <c r="E53" i="39"/>
  <c r="H53" i="39"/>
  <c r="K53" i="39"/>
  <c r="N53" i="39"/>
  <c r="E54" i="39"/>
  <c r="H54" i="39"/>
  <c r="K54" i="39"/>
  <c r="N54" i="39"/>
  <c r="E55" i="39"/>
  <c r="H55" i="39"/>
  <c r="K55" i="39"/>
  <c r="N55" i="39"/>
  <c r="E56" i="39"/>
  <c r="H56" i="39"/>
  <c r="K56" i="39"/>
  <c r="N56" i="39"/>
  <c r="E57" i="39"/>
  <c r="H57" i="39"/>
  <c r="K57" i="39"/>
  <c r="N57" i="39"/>
  <c r="E58" i="39"/>
  <c r="H58" i="39"/>
  <c r="K58" i="39"/>
  <c r="N58" i="39"/>
  <c r="E59" i="39"/>
  <c r="H59" i="39"/>
  <c r="K59" i="39"/>
  <c r="N59" i="39"/>
  <c r="E60" i="39"/>
  <c r="H60" i="39"/>
  <c r="K60" i="39"/>
  <c r="N60" i="39"/>
  <c r="B4" i="38"/>
  <c r="H9" i="38"/>
  <c r="I9" i="38"/>
  <c r="J9" i="38" s="1"/>
  <c r="K9" i="38" s="1"/>
  <c r="L9" i="38" s="1"/>
  <c r="B12" i="38"/>
  <c r="N13" i="38"/>
  <c r="E31" i="38"/>
  <c r="H31" i="38"/>
  <c r="K31" i="38"/>
  <c r="N31" i="38"/>
  <c r="E32" i="38"/>
  <c r="H32" i="38"/>
  <c r="K32" i="38"/>
  <c r="N32" i="38"/>
  <c r="H33" i="38"/>
  <c r="K33" i="38"/>
  <c r="N33" i="38"/>
  <c r="E34" i="38"/>
  <c r="H34" i="38"/>
  <c r="K34" i="38"/>
  <c r="N34" i="38"/>
  <c r="E35" i="38"/>
  <c r="H35" i="38"/>
  <c r="K35" i="38"/>
  <c r="N35" i="38"/>
  <c r="E36" i="38"/>
  <c r="H36" i="38"/>
  <c r="K36" i="38"/>
  <c r="N36" i="38"/>
  <c r="E37" i="38"/>
  <c r="H37" i="38"/>
  <c r="K37" i="38"/>
  <c r="N37" i="38"/>
  <c r="E38" i="38"/>
  <c r="H38" i="38"/>
  <c r="K38" i="38"/>
  <c r="N38" i="38"/>
  <c r="E39" i="38"/>
  <c r="H39" i="38"/>
  <c r="K39" i="38"/>
  <c r="N39" i="38"/>
  <c r="E40" i="38"/>
  <c r="H40" i="38"/>
  <c r="K40" i="38"/>
  <c r="N40" i="38"/>
  <c r="E41" i="38"/>
  <c r="H41" i="38"/>
  <c r="K41" i="38"/>
  <c r="N41" i="38"/>
  <c r="E42" i="38"/>
  <c r="H42" i="38"/>
  <c r="K42" i="38"/>
  <c r="N42" i="38"/>
  <c r="E43" i="38"/>
  <c r="H43" i="38"/>
  <c r="K43" i="38"/>
  <c r="N43" i="38"/>
  <c r="E44" i="38"/>
  <c r="H44" i="38"/>
  <c r="K44" i="38"/>
  <c r="N44" i="38"/>
  <c r="E45" i="38"/>
  <c r="H45" i="38"/>
  <c r="K45" i="38"/>
  <c r="N45" i="38"/>
  <c r="E46" i="38"/>
  <c r="H46" i="38"/>
  <c r="K46" i="38"/>
  <c r="N46" i="38"/>
  <c r="E47" i="38"/>
  <c r="H47" i="38"/>
  <c r="K47" i="38"/>
  <c r="N47" i="38"/>
  <c r="E48" i="38"/>
  <c r="H48" i="38"/>
  <c r="K48" i="38"/>
  <c r="N48" i="38"/>
  <c r="E49" i="38"/>
  <c r="H49" i="38"/>
  <c r="K49" i="38"/>
  <c r="N49" i="38"/>
  <c r="E50" i="38"/>
  <c r="H50" i="38"/>
  <c r="K50" i="38"/>
  <c r="N50" i="38"/>
  <c r="E51" i="38"/>
  <c r="H51" i="38"/>
  <c r="K51" i="38"/>
  <c r="N51" i="38"/>
  <c r="E52" i="38"/>
  <c r="H52" i="38"/>
  <c r="K52" i="38"/>
  <c r="N52" i="38"/>
  <c r="E53" i="38"/>
  <c r="H53" i="38"/>
  <c r="K53" i="38"/>
  <c r="N53" i="38"/>
  <c r="E54" i="38"/>
  <c r="H54" i="38"/>
  <c r="K54" i="38"/>
  <c r="N54" i="38"/>
  <c r="E55" i="38"/>
  <c r="H55" i="38"/>
  <c r="K55" i="38"/>
  <c r="N55" i="38"/>
  <c r="E56" i="38"/>
  <c r="H56" i="38"/>
  <c r="K56" i="38"/>
  <c r="N56" i="38"/>
  <c r="E57" i="38"/>
  <c r="H57" i="38"/>
  <c r="K57" i="38"/>
  <c r="N57" i="38"/>
  <c r="E58" i="38"/>
  <c r="H58" i="38"/>
  <c r="K58" i="38"/>
  <c r="N58" i="38"/>
  <c r="E59" i="38"/>
  <c r="H59" i="38"/>
  <c r="K59" i="38"/>
  <c r="N59" i="38"/>
  <c r="E60" i="38"/>
  <c r="H60" i="38"/>
  <c r="K60" i="38"/>
  <c r="N60" i="38"/>
  <c r="E61" i="38"/>
  <c r="H61" i="38"/>
  <c r="K61" i="38"/>
  <c r="N61" i="38"/>
  <c r="B4" i="37"/>
  <c r="B12" i="37"/>
  <c r="N13" i="37"/>
  <c r="E31" i="37"/>
  <c r="H31" i="37"/>
  <c r="K31" i="37"/>
  <c r="N31" i="37"/>
  <c r="E32" i="37"/>
  <c r="H32" i="37"/>
  <c r="K32" i="37"/>
  <c r="N32" i="37"/>
  <c r="H33" i="37"/>
  <c r="K33" i="37"/>
  <c r="N33" i="37"/>
  <c r="E34" i="37"/>
  <c r="H34" i="37"/>
  <c r="K34" i="37"/>
  <c r="N34" i="37"/>
  <c r="E35" i="37"/>
  <c r="H35" i="37"/>
  <c r="K35" i="37"/>
  <c r="N35" i="37"/>
  <c r="E36" i="37"/>
  <c r="H36" i="37"/>
  <c r="K36" i="37"/>
  <c r="N36" i="37"/>
  <c r="E37" i="37"/>
  <c r="H37" i="37"/>
  <c r="K37" i="37"/>
  <c r="N37" i="37"/>
  <c r="E38" i="37"/>
  <c r="H38" i="37"/>
  <c r="K38" i="37"/>
  <c r="N38" i="37"/>
  <c r="E39" i="37"/>
  <c r="H39" i="37"/>
  <c r="K39" i="37"/>
  <c r="N39" i="37"/>
  <c r="E40" i="37"/>
  <c r="H40" i="37"/>
  <c r="K40" i="37"/>
  <c r="N40" i="37"/>
  <c r="E41" i="37"/>
  <c r="H41" i="37"/>
  <c r="K41" i="37"/>
  <c r="N41" i="37"/>
  <c r="E42" i="37"/>
  <c r="H42" i="37"/>
  <c r="K42" i="37"/>
  <c r="N42" i="37"/>
  <c r="E43" i="37"/>
  <c r="H43" i="37"/>
  <c r="K43" i="37"/>
  <c r="N43" i="37"/>
  <c r="E44" i="37"/>
  <c r="H44" i="37"/>
  <c r="K44" i="37"/>
  <c r="N44" i="37"/>
  <c r="E45" i="37"/>
  <c r="H45" i="37"/>
  <c r="K45" i="37"/>
  <c r="N45" i="37"/>
  <c r="E46" i="37"/>
  <c r="H46" i="37"/>
  <c r="K46" i="37"/>
  <c r="N46" i="37"/>
  <c r="E47" i="37"/>
  <c r="H47" i="37"/>
  <c r="K47" i="37"/>
  <c r="N47" i="37"/>
  <c r="E48" i="37"/>
  <c r="H48" i="37"/>
  <c r="K48" i="37"/>
  <c r="N48" i="37"/>
  <c r="E49" i="37"/>
  <c r="H49" i="37"/>
  <c r="K49" i="37"/>
  <c r="N49" i="37"/>
  <c r="E50" i="37"/>
  <c r="H50" i="37"/>
  <c r="K50" i="37"/>
  <c r="N50" i="37"/>
  <c r="E51" i="37"/>
  <c r="H51" i="37"/>
  <c r="K51" i="37"/>
  <c r="N51" i="37"/>
  <c r="E52" i="37"/>
  <c r="H52" i="37"/>
  <c r="K52" i="37"/>
  <c r="N52" i="37"/>
  <c r="E53" i="37"/>
  <c r="H53" i="37"/>
  <c r="K53" i="37"/>
  <c r="N53" i="37"/>
  <c r="E54" i="37"/>
  <c r="H54" i="37"/>
  <c r="K54" i="37"/>
  <c r="N54" i="37"/>
  <c r="E55" i="37"/>
  <c r="H55" i="37"/>
  <c r="K55" i="37"/>
  <c r="N55" i="37"/>
  <c r="E56" i="37"/>
  <c r="H56" i="37"/>
  <c r="K56" i="37"/>
  <c r="N56" i="37"/>
  <c r="E57" i="37"/>
  <c r="H57" i="37"/>
  <c r="K57" i="37"/>
  <c r="N57" i="37"/>
  <c r="E58" i="37"/>
  <c r="H58" i="37"/>
  <c r="K58" i="37"/>
  <c r="N58" i="37"/>
  <c r="E59" i="37"/>
  <c r="L10" i="37" s="1"/>
  <c r="H59" i="37"/>
  <c r="K59" i="37"/>
  <c r="N59" i="37"/>
  <c r="E60" i="37"/>
  <c r="H60" i="37"/>
  <c r="K60" i="37"/>
  <c r="N60" i="37"/>
  <c r="B4" i="36"/>
  <c r="H9" i="36"/>
  <c r="I9" i="36"/>
  <c r="J9" i="36" s="1"/>
  <c r="K9" i="36" s="1"/>
  <c r="B12" i="36"/>
  <c r="N13" i="36"/>
  <c r="B19" i="36"/>
  <c r="B19" i="37" s="1"/>
  <c r="B19" i="38" s="1"/>
  <c r="B19" i="39" s="1"/>
  <c r="B19" i="40" s="1"/>
  <c r="B19" i="41" s="1"/>
  <c r="B19" i="42" s="1"/>
  <c r="B19" i="43" s="1"/>
  <c r="B19" i="44" s="1"/>
  <c r="B19" i="45" s="1"/>
  <c r="E31" i="36"/>
  <c r="H31" i="36"/>
  <c r="K31" i="36"/>
  <c r="N31" i="36"/>
  <c r="E32" i="36"/>
  <c r="H32" i="36"/>
  <c r="K32" i="36"/>
  <c r="N32" i="36"/>
  <c r="H33" i="36"/>
  <c r="K33" i="36"/>
  <c r="N33" i="36"/>
  <c r="E34" i="36"/>
  <c r="H34" i="36"/>
  <c r="K34" i="36"/>
  <c r="N34" i="36"/>
  <c r="E35" i="36"/>
  <c r="H35" i="36"/>
  <c r="K35" i="36"/>
  <c r="N35" i="36"/>
  <c r="E36" i="36"/>
  <c r="H36" i="36"/>
  <c r="K36" i="36"/>
  <c r="N36" i="36"/>
  <c r="E37" i="36"/>
  <c r="H37" i="36"/>
  <c r="K37" i="36"/>
  <c r="N37" i="36"/>
  <c r="E38" i="36"/>
  <c r="H38" i="36"/>
  <c r="K38" i="36"/>
  <c r="N38" i="36"/>
  <c r="E39" i="36"/>
  <c r="H39" i="36"/>
  <c r="K39" i="36"/>
  <c r="N39" i="36"/>
  <c r="E40" i="36"/>
  <c r="H40" i="36"/>
  <c r="K40" i="36"/>
  <c r="N40" i="36"/>
  <c r="E41" i="36"/>
  <c r="H41" i="36"/>
  <c r="K41" i="36"/>
  <c r="H12" i="36" s="1"/>
  <c r="N41" i="36"/>
  <c r="H19" i="36" s="1"/>
  <c r="E42" i="36"/>
  <c r="H42" i="36"/>
  <c r="K42" i="36"/>
  <c r="N42" i="36"/>
  <c r="E43" i="36"/>
  <c r="H43" i="36"/>
  <c r="K43" i="36"/>
  <c r="N43" i="36"/>
  <c r="E44" i="36"/>
  <c r="H44" i="36"/>
  <c r="K44" i="36"/>
  <c r="N44" i="36"/>
  <c r="E45" i="36"/>
  <c r="H45" i="36"/>
  <c r="K45" i="36"/>
  <c r="N45" i="36"/>
  <c r="E46" i="36"/>
  <c r="H46" i="36"/>
  <c r="K46" i="36"/>
  <c r="N46" i="36"/>
  <c r="E47" i="36"/>
  <c r="H47" i="36"/>
  <c r="K47" i="36"/>
  <c r="N47" i="36"/>
  <c r="E48" i="36"/>
  <c r="H48" i="36"/>
  <c r="K48" i="36"/>
  <c r="N48" i="36"/>
  <c r="E49" i="36"/>
  <c r="H49" i="36"/>
  <c r="K49" i="36"/>
  <c r="N49" i="36"/>
  <c r="E50" i="36"/>
  <c r="H50" i="36"/>
  <c r="K50" i="36"/>
  <c r="N50" i="36"/>
  <c r="E51" i="36"/>
  <c r="H51" i="36"/>
  <c r="K51" i="36"/>
  <c r="N51" i="36"/>
  <c r="E52" i="36"/>
  <c r="H52" i="36"/>
  <c r="K52" i="36"/>
  <c r="N52" i="36"/>
  <c r="E53" i="36"/>
  <c r="H53" i="36"/>
  <c r="K53" i="36"/>
  <c r="N53" i="36"/>
  <c r="E54" i="36"/>
  <c r="H54" i="36"/>
  <c r="K54" i="36"/>
  <c r="N54" i="36"/>
  <c r="E55" i="36"/>
  <c r="H55" i="36"/>
  <c r="J11" i="36" s="1"/>
  <c r="K55" i="36"/>
  <c r="J12" i="36" s="1"/>
  <c r="N55" i="36"/>
  <c r="J19" i="36" s="1"/>
  <c r="E56" i="36"/>
  <c r="H56" i="36"/>
  <c r="K56" i="36"/>
  <c r="N56" i="36"/>
  <c r="E57" i="36"/>
  <c r="H57" i="36"/>
  <c r="K57" i="36"/>
  <c r="N57" i="36"/>
  <c r="K19" i="36" s="1"/>
  <c r="E58" i="36"/>
  <c r="H58" i="36"/>
  <c r="K58" i="36"/>
  <c r="N58" i="36"/>
  <c r="E59" i="36"/>
  <c r="H59" i="36"/>
  <c r="K59" i="36"/>
  <c r="N59" i="36"/>
  <c r="E60" i="36"/>
  <c r="H60" i="36"/>
  <c r="K60" i="36"/>
  <c r="N60" i="36"/>
  <c r="E61" i="36"/>
  <c r="H61" i="36"/>
  <c r="K61" i="36"/>
  <c r="N61" i="36"/>
  <c r="B4" i="33"/>
  <c r="I9" i="33"/>
  <c r="J9" i="33"/>
  <c r="K9" i="33" s="1"/>
  <c r="B12" i="33"/>
  <c r="N13" i="33"/>
  <c r="L28" i="33"/>
  <c r="L28" i="36" s="1"/>
  <c r="L28" i="37" s="1"/>
  <c r="L28" i="38" s="1"/>
  <c r="L28" i="39" s="1"/>
  <c r="L28" i="40" s="1"/>
  <c r="L28" i="41" s="1"/>
  <c r="L28" i="42" s="1"/>
  <c r="L28" i="43" s="1"/>
  <c r="E31" i="33"/>
  <c r="H31" i="33"/>
  <c r="G11" i="33" s="1"/>
  <c r="K31" i="33"/>
  <c r="N31" i="33"/>
  <c r="E32" i="33"/>
  <c r="H32" i="33"/>
  <c r="K32" i="33"/>
  <c r="N32" i="33"/>
  <c r="H33" i="33"/>
  <c r="K33" i="33"/>
  <c r="N33" i="33"/>
  <c r="E34" i="33"/>
  <c r="H34" i="33"/>
  <c r="K34" i="33"/>
  <c r="N34" i="33"/>
  <c r="E35" i="33"/>
  <c r="H35" i="33"/>
  <c r="K35" i="33"/>
  <c r="N35" i="33"/>
  <c r="E36" i="33"/>
  <c r="H36" i="33"/>
  <c r="K36" i="33"/>
  <c r="N36" i="33"/>
  <c r="E37" i="33"/>
  <c r="H37" i="33"/>
  <c r="K37" i="33"/>
  <c r="N37" i="33"/>
  <c r="E38" i="33"/>
  <c r="H38" i="33"/>
  <c r="K38" i="33"/>
  <c r="N38" i="33"/>
  <c r="E39" i="33"/>
  <c r="H39" i="33"/>
  <c r="K39" i="33"/>
  <c r="N39" i="33"/>
  <c r="E40" i="33"/>
  <c r="H40" i="33"/>
  <c r="K40" i="33"/>
  <c r="N40" i="33"/>
  <c r="E41" i="33"/>
  <c r="H41" i="33"/>
  <c r="K41" i="33"/>
  <c r="N41" i="33"/>
  <c r="E42" i="33"/>
  <c r="H42" i="33"/>
  <c r="K42" i="33"/>
  <c r="N42" i="33"/>
  <c r="E43" i="33"/>
  <c r="H43" i="33"/>
  <c r="K43" i="33"/>
  <c r="N43" i="33"/>
  <c r="E44" i="33"/>
  <c r="H44" i="33"/>
  <c r="K44" i="33"/>
  <c r="N44" i="33"/>
  <c r="E45" i="33"/>
  <c r="H45" i="33"/>
  <c r="K45" i="33"/>
  <c r="N45" i="33"/>
  <c r="E46" i="33"/>
  <c r="H46" i="33"/>
  <c r="K46" i="33"/>
  <c r="N46" i="33"/>
  <c r="E47" i="33"/>
  <c r="H47" i="33"/>
  <c r="K47" i="33"/>
  <c r="N47" i="33"/>
  <c r="E48" i="33"/>
  <c r="H48" i="33"/>
  <c r="K48" i="33"/>
  <c r="N48" i="33"/>
  <c r="E49" i="33"/>
  <c r="H49" i="33"/>
  <c r="K49" i="33"/>
  <c r="N49" i="33"/>
  <c r="E50" i="33"/>
  <c r="H50" i="33"/>
  <c r="K50" i="33"/>
  <c r="N50" i="33"/>
  <c r="E51" i="33"/>
  <c r="H51" i="33"/>
  <c r="K51" i="33"/>
  <c r="N51" i="33"/>
  <c r="E52" i="33"/>
  <c r="H52" i="33"/>
  <c r="K52" i="33"/>
  <c r="N52" i="33"/>
  <c r="E53" i="33"/>
  <c r="H53" i="33"/>
  <c r="K53" i="33"/>
  <c r="N53" i="33"/>
  <c r="E54" i="33"/>
  <c r="H54" i="33"/>
  <c r="K54" i="33"/>
  <c r="N54" i="33"/>
  <c r="E55" i="33"/>
  <c r="J10" i="33" s="1"/>
  <c r="H55" i="33"/>
  <c r="K55" i="33"/>
  <c r="N55" i="33"/>
  <c r="E56" i="33"/>
  <c r="H56" i="33"/>
  <c r="K56" i="33"/>
  <c r="N56" i="33"/>
  <c r="E57" i="33"/>
  <c r="K10" i="33" s="1"/>
  <c r="H57" i="33"/>
  <c r="K11" i="33" s="1"/>
  <c r="K57" i="33"/>
  <c r="K12" i="33" s="1"/>
  <c r="N57" i="33"/>
  <c r="E58" i="33"/>
  <c r="N58" i="33"/>
  <c r="J9" i="31"/>
  <c r="K9" i="31" s="1"/>
  <c r="L9" i="31" s="1"/>
  <c r="E31" i="31"/>
  <c r="G10" i="31" s="1"/>
  <c r="G13" i="31" s="1"/>
  <c r="G14" i="31" s="1"/>
  <c r="E32" i="31"/>
  <c r="H33" i="31"/>
  <c r="K33" i="31"/>
  <c r="N33" i="31"/>
  <c r="E34" i="31"/>
  <c r="H34" i="31"/>
  <c r="K34" i="31"/>
  <c r="N34" i="31"/>
  <c r="E35" i="31"/>
  <c r="H35" i="31"/>
  <c r="K35" i="31"/>
  <c r="N35" i="31"/>
  <c r="E36" i="31"/>
  <c r="H36" i="31"/>
  <c r="K36" i="31"/>
  <c r="N36" i="31"/>
  <c r="E37" i="31"/>
  <c r="H37" i="31"/>
  <c r="K37" i="31"/>
  <c r="N37" i="31"/>
  <c r="E38" i="31"/>
  <c r="H38" i="31"/>
  <c r="K38" i="31"/>
  <c r="N38" i="31"/>
  <c r="E39" i="31"/>
  <c r="H39" i="31"/>
  <c r="K39" i="31"/>
  <c r="N39" i="31"/>
  <c r="E40" i="31"/>
  <c r="H40" i="31"/>
  <c r="K40" i="31"/>
  <c r="N40" i="31"/>
  <c r="E41" i="31"/>
  <c r="H41" i="31"/>
  <c r="K41" i="31"/>
  <c r="N41" i="31"/>
  <c r="E42" i="31"/>
  <c r="H42" i="31"/>
  <c r="K42" i="31"/>
  <c r="N42" i="31"/>
  <c r="E43" i="31"/>
  <c r="H43" i="31"/>
  <c r="K43" i="31"/>
  <c r="N43" i="31"/>
  <c r="E44" i="31"/>
  <c r="H44" i="31"/>
  <c r="K44" i="31"/>
  <c r="N44" i="31"/>
  <c r="E45" i="31"/>
  <c r="H45" i="31"/>
  <c r="K45" i="31"/>
  <c r="N45" i="31"/>
  <c r="E46" i="31"/>
  <c r="H46" i="31"/>
  <c r="K46" i="31"/>
  <c r="N46" i="31"/>
  <c r="E47" i="31"/>
  <c r="H47" i="31"/>
  <c r="K47" i="31"/>
  <c r="N47" i="31"/>
  <c r="E48" i="31"/>
  <c r="H48" i="31"/>
  <c r="K48" i="31"/>
  <c r="N48" i="31"/>
  <c r="E49" i="31"/>
  <c r="H49" i="31"/>
  <c r="K49" i="31"/>
  <c r="N49" i="31"/>
  <c r="E50" i="31"/>
  <c r="H50" i="31"/>
  <c r="K50" i="31"/>
  <c r="N50" i="31"/>
  <c r="E51" i="31"/>
  <c r="J10" i="31" s="1"/>
  <c r="H51" i="31"/>
  <c r="K51" i="31"/>
  <c r="N51" i="31"/>
  <c r="E52" i="31"/>
  <c r="H52" i="31"/>
  <c r="K52" i="31"/>
  <c r="N52" i="31"/>
  <c r="E53" i="31"/>
  <c r="H53" i="31"/>
  <c r="K53" i="31"/>
  <c r="N53" i="31"/>
  <c r="E54" i="31"/>
  <c r="H54" i="31"/>
  <c r="K54" i="31"/>
  <c r="N54" i="31"/>
  <c r="E55" i="31"/>
  <c r="H55" i="31"/>
  <c r="K55" i="31"/>
  <c r="N55" i="31"/>
  <c r="E56" i="31"/>
  <c r="H56" i="31"/>
  <c r="K56" i="31"/>
  <c r="N56" i="31"/>
  <c r="E57" i="31"/>
  <c r="H57" i="31"/>
  <c r="K57" i="31"/>
  <c r="N57" i="31"/>
  <c r="E58" i="31"/>
  <c r="H58" i="31"/>
  <c r="K58" i="31"/>
  <c r="N58" i="31"/>
  <c r="E59" i="31"/>
  <c r="H59" i="31"/>
  <c r="K59" i="31"/>
  <c r="N59" i="31"/>
  <c r="E60" i="31"/>
  <c r="H60" i="31"/>
  <c r="K60" i="31"/>
  <c r="N60" i="31"/>
  <c r="E61" i="31"/>
  <c r="H61" i="31"/>
  <c r="K61" i="31"/>
  <c r="N61" i="31"/>
  <c r="F5" i="48"/>
  <c r="G5" i="48"/>
  <c r="H5" i="48"/>
  <c r="O6" i="48"/>
  <c r="P6" i="48"/>
  <c r="O7" i="48"/>
  <c r="P7" i="48"/>
  <c r="O8" i="48"/>
  <c r="P8" i="48"/>
  <c r="O9" i="48"/>
  <c r="P9" i="48"/>
  <c r="O10" i="48"/>
  <c r="P10" i="48"/>
  <c r="O11" i="48"/>
  <c r="P11" i="48"/>
  <c r="O12" i="48"/>
  <c r="P12" i="48"/>
  <c r="O13" i="48"/>
  <c r="P13" i="48"/>
  <c r="O14" i="48"/>
  <c r="P14" i="48"/>
  <c r="O15" i="48"/>
  <c r="P15" i="48"/>
  <c r="O16" i="48"/>
  <c r="P16" i="48"/>
  <c r="O17" i="48"/>
  <c r="P17" i="48"/>
  <c r="A58" i="33"/>
  <c r="J12" i="45" l="1"/>
  <c r="H10" i="45"/>
  <c r="G10" i="45"/>
  <c r="J11" i="42"/>
  <c r="L10" i="39"/>
  <c r="H10" i="39"/>
  <c r="H19" i="38"/>
  <c r="L19" i="38"/>
  <c r="L10" i="38"/>
  <c r="K12" i="36"/>
  <c r="H11" i="36"/>
  <c r="K11" i="36"/>
  <c r="I10" i="36"/>
  <c r="G10" i="36"/>
  <c r="K10" i="36"/>
  <c r="H10" i="33"/>
  <c r="H19" i="31"/>
  <c r="L19" i="31"/>
  <c r="K19" i="45"/>
  <c r="K11" i="45"/>
  <c r="I11" i="45"/>
  <c r="H11" i="45"/>
  <c r="H13" i="45" s="1"/>
  <c r="H14" i="45" s="1"/>
  <c r="J11" i="45"/>
  <c r="I12" i="45"/>
  <c r="H19" i="45"/>
  <c r="I19" i="45"/>
  <c r="K12" i="45"/>
  <c r="J19" i="45"/>
  <c r="H12" i="45"/>
  <c r="K10" i="45"/>
  <c r="I10" i="45"/>
  <c r="J10" i="45"/>
  <c r="J13" i="45" s="1"/>
  <c r="J11" i="44"/>
  <c r="G19" i="44"/>
  <c r="K19" i="44"/>
  <c r="I19" i="44"/>
  <c r="G12" i="44"/>
  <c r="H12" i="44"/>
  <c r="K12" i="44"/>
  <c r="I12" i="44"/>
  <c r="G11" i="44"/>
  <c r="H19" i="44"/>
  <c r="J12" i="44"/>
  <c r="H11" i="44"/>
  <c r="K11" i="44"/>
  <c r="I11" i="44"/>
  <c r="H10" i="44"/>
  <c r="J10" i="44"/>
  <c r="K10" i="44"/>
  <c r="I10" i="44"/>
  <c r="I19" i="43"/>
  <c r="K12" i="43"/>
  <c r="I12" i="43"/>
  <c r="I11" i="43"/>
  <c r="L19" i="43"/>
  <c r="J19" i="43"/>
  <c r="L12" i="43"/>
  <c r="L13" i="43" s="1"/>
  <c r="L14" i="43" s="1"/>
  <c r="J12" i="43"/>
  <c r="H11" i="43"/>
  <c r="K19" i="43"/>
  <c r="K11" i="43"/>
  <c r="H19" i="43"/>
  <c r="H12" i="43"/>
  <c r="L11" i="43"/>
  <c r="J11" i="43"/>
  <c r="J10" i="43"/>
  <c r="I10" i="43"/>
  <c r="K10" i="43"/>
  <c r="H10" i="43"/>
  <c r="I19" i="42"/>
  <c r="I12" i="42"/>
  <c r="K11" i="42"/>
  <c r="I11" i="42"/>
  <c r="K19" i="42"/>
  <c r="K12" i="42"/>
  <c r="K13" i="42" s="1"/>
  <c r="K14" i="42" s="1"/>
  <c r="J19" i="42"/>
  <c r="H19" i="42"/>
  <c r="H11" i="42"/>
  <c r="J12" i="42"/>
  <c r="H12" i="42"/>
  <c r="J10" i="42"/>
  <c r="H10" i="42"/>
  <c r="G10" i="41"/>
  <c r="K11" i="41"/>
  <c r="I11" i="41"/>
  <c r="H12" i="41"/>
  <c r="J11" i="41"/>
  <c r="H11" i="41"/>
  <c r="K12" i="41"/>
  <c r="I12" i="41"/>
  <c r="K10" i="41"/>
  <c r="G19" i="41"/>
  <c r="J12" i="41"/>
  <c r="I19" i="41"/>
  <c r="J19" i="41"/>
  <c r="H19" i="41"/>
  <c r="G12" i="41"/>
  <c r="J10" i="41"/>
  <c r="H10" i="41"/>
  <c r="J12" i="40"/>
  <c r="H12" i="40"/>
  <c r="J11" i="40"/>
  <c r="K11" i="40"/>
  <c r="I11" i="40"/>
  <c r="K19" i="40"/>
  <c r="G19" i="40"/>
  <c r="H11" i="40"/>
  <c r="I19" i="40"/>
  <c r="K12" i="40"/>
  <c r="I12" i="40"/>
  <c r="J19" i="40"/>
  <c r="H19" i="40"/>
  <c r="G12" i="40"/>
  <c r="G13" i="40" s="1"/>
  <c r="G14" i="40" s="1"/>
  <c r="J10" i="40"/>
  <c r="H10" i="40"/>
  <c r="H13" i="40" s="1"/>
  <c r="H14" i="40" s="1"/>
  <c r="I19" i="39"/>
  <c r="I12" i="39"/>
  <c r="L19" i="39"/>
  <c r="L12" i="39"/>
  <c r="J12" i="39"/>
  <c r="L11" i="39"/>
  <c r="L13" i="39" s="1"/>
  <c r="L14" i="39" s="1"/>
  <c r="J11" i="39"/>
  <c r="K19" i="39"/>
  <c r="I11" i="39"/>
  <c r="M11" i="39" s="1"/>
  <c r="G11" i="48" s="1"/>
  <c r="J19" i="39"/>
  <c r="H19" i="39"/>
  <c r="K10" i="39"/>
  <c r="K12" i="38"/>
  <c r="K11" i="38"/>
  <c r="J12" i="38"/>
  <c r="L11" i="38"/>
  <c r="J11" i="38"/>
  <c r="I11" i="38"/>
  <c r="J19" i="38"/>
  <c r="H11" i="38"/>
  <c r="H13" i="38" s="1"/>
  <c r="I12" i="38"/>
  <c r="H12" i="38"/>
  <c r="L12" i="38"/>
  <c r="K19" i="38"/>
  <c r="I19" i="38"/>
  <c r="H10" i="38"/>
  <c r="K10" i="38"/>
  <c r="J10" i="38"/>
  <c r="J13" i="38" s="1"/>
  <c r="J14" i="38" s="1"/>
  <c r="I10" i="38"/>
  <c r="K19" i="37"/>
  <c r="I19" i="37"/>
  <c r="H12" i="37"/>
  <c r="J19" i="37"/>
  <c r="L12" i="37"/>
  <c r="L11" i="37"/>
  <c r="J11" i="37"/>
  <c r="H19" i="37"/>
  <c r="K12" i="37"/>
  <c r="I12" i="37"/>
  <c r="H11" i="37"/>
  <c r="L19" i="37"/>
  <c r="J12" i="37"/>
  <c r="K11" i="37"/>
  <c r="I11" i="37"/>
  <c r="K10" i="37"/>
  <c r="I10" i="37"/>
  <c r="J10" i="37"/>
  <c r="H10" i="37"/>
  <c r="H13" i="37" s="1"/>
  <c r="J10" i="36"/>
  <c r="H10" i="36"/>
  <c r="I19" i="36"/>
  <c r="G19" i="36"/>
  <c r="I12" i="36"/>
  <c r="G12" i="36"/>
  <c r="I11" i="36"/>
  <c r="G11" i="36"/>
  <c r="I11" i="33"/>
  <c r="J19" i="33"/>
  <c r="J12" i="33"/>
  <c r="H12" i="33"/>
  <c r="J11" i="33"/>
  <c r="J13" i="33" s="1"/>
  <c r="H11" i="33"/>
  <c r="H13" i="33" s="1"/>
  <c r="H14" i="33" s="1"/>
  <c r="I12" i="33"/>
  <c r="H19" i="33"/>
  <c r="G19" i="33"/>
  <c r="K19" i="33"/>
  <c r="I19" i="33"/>
  <c r="G12" i="33"/>
  <c r="G10" i="33"/>
  <c r="G13" i="33" s="1"/>
  <c r="G14" i="33" s="1"/>
  <c r="I10" i="33"/>
  <c r="K11" i="31"/>
  <c r="I11" i="31"/>
  <c r="H10" i="31"/>
  <c r="J19" i="31"/>
  <c r="L12" i="31"/>
  <c r="L11" i="31"/>
  <c r="J11" i="31"/>
  <c r="K12" i="31"/>
  <c r="I12" i="31"/>
  <c r="H12" i="31"/>
  <c r="H11" i="31"/>
  <c r="L10" i="31"/>
  <c r="J12" i="31"/>
  <c r="K19" i="31"/>
  <c r="I19" i="31"/>
  <c r="M19" i="31" s="1"/>
  <c r="K10" i="31"/>
  <c r="I10" i="31"/>
  <c r="M19" i="44"/>
  <c r="M16" i="48" s="1"/>
  <c r="K13" i="40"/>
  <c r="K14" i="40" s="1"/>
  <c r="A32" i="36"/>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31" i="41" s="1"/>
  <c r="A32" i="41" s="1"/>
  <c r="A33" i="41" s="1"/>
  <c r="A34" i="41" s="1"/>
  <c r="A35" i="41" s="1"/>
  <c r="A36" i="41" s="1"/>
  <c r="A37" i="41" s="1"/>
  <c r="A38" i="41" s="1"/>
  <c r="A39" i="41" s="1"/>
  <c r="A40" i="41" s="1"/>
  <c r="A41" i="41" s="1"/>
  <c r="A42" i="41" s="1"/>
  <c r="A43" i="41" s="1"/>
  <c r="A44" i="41" s="1"/>
  <c r="A45" i="41" s="1"/>
  <c r="A46" i="41" s="1"/>
  <c r="A47" i="41" s="1"/>
  <c r="A48" i="41" s="1"/>
  <c r="A49" i="41" s="1"/>
  <c r="A50" i="41" s="1"/>
  <c r="A51" i="41" s="1"/>
  <c r="A52" i="41" s="1"/>
  <c r="A53" i="41" s="1"/>
  <c r="A54" i="41" s="1"/>
  <c r="A55" i="41" s="1"/>
  <c r="A56" i="41" s="1"/>
  <c r="A57" i="41" s="1"/>
  <c r="A58" i="41" s="1"/>
  <c r="A59" i="41" s="1"/>
  <c r="A60" i="41" s="1"/>
  <c r="A61" i="41"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A52" i="45" s="1"/>
  <c r="A53" i="45" s="1"/>
  <c r="A54" i="45" s="1"/>
  <c r="A55" i="45" s="1"/>
  <c r="A56" i="45" s="1"/>
  <c r="A57" i="45" s="1"/>
  <c r="A58" i="45" s="1"/>
  <c r="A59" i="45" s="1"/>
  <c r="A60" i="45" s="1"/>
  <c r="A61" i="45" s="1"/>
  <c r="J18" i="36"/>
  <c r="J16" i="36" s="1"/>
  <c r="K18" i="45"/>
  <c r="K16" i="45" s="1"/>
  <c r="H18" i="37"/>
  <c r="H16" i="37" s="1"/>
  <c r="H18" i="38"/>
  <c r="H16" i="38" s="1"/>
  <c r="J18" i="40"/>
  <c r="J16" i="40" s="1"/>
  <c r="M16" i="31"/>
  <c r="D6" i="48" s="1"/>
  <c r="I18" i="38"/>
  <c r="I16" i="38" s="1"/>
  <c r="J18" i="37"/>
  <c r="J16" i="37" s="1"/>
  <c r="I18" i="45"/>
  <c r="I16" i="45" s="1"/>
  <c r="I18" i="40"/>
  <c r="I16" i="40" s="1"/>
  <c r="J18" i="45"/>
  <c r="J16" i="45" s="1"/>
  <c r="M16" i="38"/>
  <c r="D10" i="48" s="1"/>
  <c r="G18" i="45"/>
  <c r="G16" i="45" s="1"/>
  <c r="L18" i="37"/>
  <c r="L16" i="37" s="1"/>
  <c r="I18" i="41"/>
  <c r="I16" i="41" s="1"/>
  <c r="I18" i="37"/>
  <c r="I16" i="37" s="1"/>
  <c r="M16" i="37" s="1"/>
  <c r="D9" i="48" s="1"/>
  <c r="H18" i="41"/>
  <c r="H16" i="41" s="1"/>
  <c r="M16" i="41" s="1"/>
  <c r="D13" i="48" s="1"/>
  <c r="I18" i="42"/>
  <c r="I16" i="42" s="1"/>
  <c r="K18" i="43"/>
  <c r="K16" i="43" s="1"/>
  <c r="L18" i="43"/>
  <c r="L16" i="43" s="1"/>
  <c r="L18" i="40"/>
  <c r="L16" i="40" s="1"/>
  <c r="G13" i="42"/>
  <c r="G14" i="42" s="1"/>
  <c r="O19" i="48"/>
  <c r="M16" i="44"/>
  <c r="D16" i="48" s="1"/>
  <c r="G13" i="43"/>
  <c r="G14" i="43" s="1"/>
  <c r="L28" i="45"/>
  <c r="L28" i="44"/>
  <c r="P19" i="48"/>
  <c r="C19" i="48"/>
  <c r="O18" i="31" s="1"/>
  <c r="M16" i="33"/>
  <c r="D7" i="48" s="1"/>
  <c r="M16" i="39"/>
  <c r="D11" i="48" s="1"/>
  <c r="M16" i="42"/>
  <c r="D14" i="48" s="1"/>
  <c r="K13" i="33"/>
  <c r="K14" i="33" s="1"/>
  <c r="G18" i="36"/>
  <c r="G16" i="36" s="1"/>
  <c r="K18" i="36"/>
  <c r="K16" i="36" s="1"/>
  <c r="I18" i="43"/>
  <c r="I16" i="43" s="1"/>
  <c r="H18" i="43"/>
  <c r="H16" i="43" s="1"/>
  <c r="I13" i="45" l="1"/>
  <c r="J13" i="44"/>
  <c r="J14" i="44" s="1"/>
  <c r="K13" i="44"/>
  <c r="K14" i="44" s="1"/>
  <c r="M19" i="43"/>
  <c r="M15" i="48" s="1"/>
  <c r="J13" i="43"/>
  <c r="J14" i="43" s="1"/>
  <c r="K13" i="43"/>
  <c r="K14" i="43" s="1"/>
  <c r="J13" i="41"/>
  <c r="M11" i="41"/>
  <c r="G13" i="48" s="1"/>
  <c r="K13" i="41"/>
  <c r="K14" i="41" s="1"/>
  <c r="J13" i="40"/>
  <c r="J14" i="40" s="1"/>
  <c r="K13" i="38"/>
  <c r="K14" i="38" s="1"/>
  <c r="M12" i="43"/>
  <c r="H15" i="48" s="1"/>
  <c r="I13" i="43"/>
  <c r="I14" i="43" s="1"/>
  <c r="I13" i="33"/>
  <c r="I14" i="33" s="1"/>
  <c r="M12" i="44"/>
  <c r="H16" i="48" s="1"/>
  <c r="L13" i="38"/>
  <c r="L14" i="38" s="1"/>
  <c r="J14" i="33"/>
  <c r="M16" i="45"/>
  <c r="D17" i="48" s="1"/>
  <c r="I14" i="45"/>
  <c r="M16" i="40"/>
  <c r="D12" i="48" s="1"/>
  <c r="H14" i="37"/>
  <c r="L13" i="37"/>
  <c r="L14" i="37" s="1"/>
  <c r="M10" i="41"/>
  <c r="F13" i="48" s="1"/>
  <c r="M10" i="37"/>
  <c r="F9" i="48" s="1"/>
  <c r="M12" i="37"/>
  <c r="H9" i="48" s="1"/>
  <c r="M11" i="40"/>
  <c r="G12" i="48" s="1"/>
  <c r="H13" i="42"/>
  <c r="H14" i="42" s="1"/>
  <c r="L13" i="31"/>
  <c r="L14" i="31" s="1"/>
  <c r="M6" i="48"/>
  <c r="M19" i="38"/>
  <c r="M10" i="48" s="1"/>
  <c r="M12" i="38"/>
  <c r="H10" i="48" s="1"/>
  <c r="I13" i="42"/>
  <c r="I14" i="42" s="1"/>
  <c r="J13" i="42"/>
  <c r="J14" i="42" s="1"/>
  <c r="M11" i="37"/>
  <c r="G9" i="48" s="1"/>
  <c r="L14" i="40"/>
  <c r="M19" i="37"/>
  <c r="M9" i="48" s="1"/>
  <c r="M19" i="39"/>
  <c r="M11" i="48" s="1"/>
  <c r="M19" i="33"/>
  <c r="M7" i="48" s="1"/>
  <c r="J13" i="37"/>
  <c r="J14" i="37" s="1"/>
  <c r="M10" i="40"/>
  <c r="F12" i="48" s="1"/>
  <c r="M11" i="42"/>
  <c r="G14" i="48" s="1"/>
  <c r="M10" i="45"/>
  <c r="F17" i="48" s="1"/>
  <c r="J14" i="45"/>
  <c r="K13" i="45"/>
  <c r="K14" i="45" s="1"/>
  <c r="M12" i="45"/>
  <c r="H17" i="48" s="1"/>
  <c r="M19" i="45"/>
  <c r="M17" i="48" s="1"/>
  <c r="M11" i="44"/>
  <c r="G16" i="48" s="1"/>
  <c r="I13" i="44"/>
  <c r="I14" i="44" s="1"/>
  <c r="M19" i="42"/>
  <c r="M14" i="48" s="1"/>
  <c r="M19" i="41"/>
  <c r="M13" i="48" s="1"/>
  <c r="M12" i="41"/>
  <c r="H13" i="48" s="1"/>
  <c r="G13" i="41"/>
  <c r="G14" i="41" s="1"/>
  <c r="H13" i="41"/>
  <c r="H14" i="41" s="1"/>
  <c r="J14" i="41"/>
  <c r="M19" i="40"/>
  <c r="M12" i="48" s="1"/>
  <c r="I13" i="40"/>
  <c r="I14" i="40" s="1"/>
  <c r="M12" i="39"/>
  <c r="H11" i="48" s="1"/>
  <c r="I13" i="39"/>
  <c r="I14" i="39" s="1"/>
  <c r="K13" i="39"/>
  <c r="K14" i="39" s="1"/>
  <c r="M10" i="39"/>
  <c r="F11" i="48" s="1"/>
  <c r="H14" i="38"/>
  <c r="I13" i="38"/>
  <c r="I14" i="38" s="1"/>
  <c r="M11" i="38"/>
  <c r="G10" i="48" s="1"/>
  <c r="M10" i="38"/>
  <c r="F10" i="48" s="1"/>
  <c r="M19" i="36"/>
  <c r="M8" i="48" s="1"/>
  <c r="H13" i="36"/>
  <c r="H14" i="36" s="1"/>
  <c r="M12" i="36"/>
  <c r="H8" i="48" s="1"/>
  <c r="J13" i="36"/>
  <c r="J14" i="36" s="1"/>
  <c r="M11" i="36"/>
  <c r="G8" i="48" s="1"/>
  <c r="I13" i="36"/>
  <c r="I14" i="36" s="1"/>
  <c r="G13" i="36"/>
  <c r="G14" i="36" s="1"/>
  <c r="M10" i="36"/>
  <c r="F8" i="48" s="1"/>
  <c r="M12" i="33"/>
  <c r="H7" i="48" s="1"/>
  <c r="M11" i="33"/>
  <c r="G7" i="48" s="1"/>
  <c r="K13" i="31"/>
  <c r="K14" i="31" s="1"/>
  <c r="H13" i="31"/>
  <c r="H14" i="31" s="1"/>
  <c r="J13" i="31"/>
  <c r="J14" i="31" s="1"/>
  <c r="M11" i="43"/>
  <c r="G15" i="48" s="1"/>
  <c r="G13" i="45"/>
  <c r="M11" i="45"/>
  <c r="G17" i="48" s="1"/>
  <c r="H13" i="44"/>
  <c r="H14" i="44" s="1"/>
  <c r="G13" i="44"/>
  <c r="G14" i="44" s="1"/>
  <c r="H13" i="43"/>
  <c r="H14" i="43" s="1"/>
  <c r="M12" i="42"/>
  <c r="H14" i="48" s="1"/>
  <c r="M10" i="42"/>
  <c r="F14" i="48" s="1"/>
  <c r="I13" i="41"/>
  <c r="I14" i="41" s="1"/>
  <c r="M12" i="40"/>
  <c r="H12" i="48" s="1"/>
  <c r="H13" i="39"/>
  <c r="H14" i="39" s="1"/>
  <c r="J13" i="39"/>
  <c r="J14" i="39" s="1"/>
  <c r="K13" i="37"/>
  <c r="K14" i="37" s="1"/>
  <c r="I13" i="37"/>
  <c r="I14" i="37" s="1"/>
  <c r="K13" i="36"/>
  <c r="K14" i="36" s="1"/>
  <c r="M12" i="31"/>
  <c r="H6" i="48" s="1"/>
  <c r="I13" i="31"/>
  <c r="I14" i="31" s="1"/>
  <c r="M10" i="44"/>
  <c r="F16" i="48" s="1"/>
  <c r="M10" i="43"/>
  <c r="F15" i="48" s="1"/>
  <c r="M10" i="33"/>
  <c r="F7" i="48" s="1"/>
  <c r="M10" i="31"/>
  <c r="F6" i="48" s="1"/>
  <c r="M6" i="31"/>
  <c r="M4" i="31"/>
  <c r="M11" i="31"/>
  <c r="G6" i="48" s="1"/>
  <c r="M16" i="36"/>
  <c r="D8" i="48" s="1"/>
  <c r="M16" i="43"/>
  <c r="D15" i="48" s="1"/>
  <c r="M4" i="33" l="1"/>
  <c r="M14" i="33"/>
  <c r="E6" i="33"/>
  <c r="M6" i="33" s="1"/>
  <c r="E6" i="36" s="1"/>
  <c r="M6" i="36" s="1"/>
  <c r="E6" i="37" s="1"/>
  <c r="M6" i="37" s="1"/>
  <c r="E6" i="38" s="1"/>
  <c r="M6" i="38" s="1"/>
  <c r="E6" i="39" s="1"/>
  <c r="M6" i="39" s="1"/>
  <c r="E6" i="40" s="1"/>
  <c r="M6" i="40" s="1"/>
  <c r="E6" i="41" s="1"/>
  <c r="M6" i="41" s="1"/>
  <c r="E6" i="42" s="1"/>
  <c r="M6" i="42" s="1"/>
  <c r="E6" i="43" s="1"/>
  <c r="M6" i="43" s="1"/>
  <c r="E6" i="44" s="1"/>
  <c r="M6" i="44" s="1"/>
  <c r="E6" i="45" s="1"/>
  <c r="M6" i="45" s="1"/>
  <c r="M14" i="44"/>
  <c r="M13" i="43"/>
  <c r="J15" i="48" s="1"/>
  <c r="M14" i="42"/>
  <c r="M13" i="36"/>
  <c r="J8" i="48" s="1"/>
  <c r="M14" i="40"/>
  <c r="M13" i="33"/>
  <c r="J7" i="48" s="1"/>
  <c r="M13" i="42"/>
  <c r="J14" i="48" s="1"/>
  <c r="M14" i="38"/>
  <c r="M13" i="31"/>
  <c r="M13" i="39"/>
  <c r="J11" i="48" s="1"/>
  <c r="H19" i="48"/>
  <c r="M14" i="31"/>
  <c r="M13" i="45"/>
  <c r="J17" i="48" s="1"/>
  <c r="M4" i="36"/>
  <c r="M4" i="37" s="1"/>
  <c r="M4" i="38" s="1"/>
  <c r="M4" i="39" s="1"/>
  <c r="M4" i="40" s="1"/>
  <c r="M4" i="41" s="1"/>
  <c r="M4" i="42" s="1"/>
  <c r="M4" i="43" s="1"/>
  <c r="M4" i="44" s="1"/>
  <c r="M4" i="45" s="1"/>
  <c r="G14" i="45"/>
  <c r="M14" i="45" s="1"/>
  <c r="G19" i="48"/>
  <c r="M19" i="48"/>
  <c r="M14" i="41"/>
  <c r="M13" i="40"/>
  <c r="J12" i="48" s="1"/>
  <c r="M13" i="38"/>
  <c r="J10" i="48" s="1"/>
  <c r="M14" i="37"/>
  <c r="M13" i="44"/>
  <c r="J16" i="48" s="1"/>
  <c r="M13" i="41"/>
  <c r="J13" i="48" s="1"/>
  <c r="M14" i="39"/>
  <c r="M13" i="37"/>
  <c r="J9" i="48" s="1"/>
  <c r="M14" i="36"/>
  <c r="F19" i="48"/>
  <c r="M14" i="43"/>
  <c r="D19" i="48"/>
  <c r="O19" i="31" s="1"/>
  <c r="B9" i="33" l="1"/>
  <c r="E9" i="33" s="1"/>
  <c r="J6" i="48"/>
  <c r="J19" i="48" s="1"/>
  <c r="M1" i="31"/>
  <c r="M15" i="33" s="1"/>
  <c r="M1" i="33" s="1"/>
  <c r="B9" i="36" l="1"/>
  <c r="E9" i="36" s="1"/>
  <c r="K6" i="48"/>
  <c r="M15" i="36"/>
  <c r="M1" i="36" s="1"/>
  <c r="K7" i="48"/>
  <c r="B9" i="37" l="1"/>
  <c r="B9" i="38" s="1"/>
  <c r="K8" i="48"/>
  <c r="M15" i="37"/>
  <c r="M1" i="37" s="1"/>
  <c r="E9" i="37" l="1"/>
  <c r="M15" i="38"/>
  <c r="M1" i="38" s="1"/>
  <c r="K9" i="48"/>
  <c r="E9" i="38"/>
  <c r="B9" i="39"/>
  <c r="B9" i="40" l="1"/>
  <c r="E9" i="39"/>
  <c r="K10" i="48"/>
  <c r="M15" i="39"/>
  <c r="M1" i="39" s="1"/>
  <c r="K11" i="48" l="1"/>
  <c r="M15" i="40"/>
  <c r="M1" i="40" s="1"/>
  <c r="B9" i="41"/>
  <c r="E9" i="40"/>
  <c r="E9" i="41" l="1"/>
  <c r="B9" i="42"/>
  <c r="K12" i="48"/>
  <c r="M15" i="41"/>
  <c r="M1" i="41" s="1"/>
  <c r="K13" i="48" l="1"/>
  <c r="M15" i="42"/>
  <c r="M1" i="42" s="1"/>
  <c r="E9" i="42"/>
  <c r="B9" i="43"/>
  <c r="K14" i="48" l="1"/>
  <c r="M15" i="43"/>
  <c r="M1" i="43" s="1"/>
  <c r="B9" i="44"/>
  <c r="E9" i="43"/>
  <c r="B9" i="45" l="1"/>
  <c r="E9" i="45" s="1"/>
  <c r="E9" i="44"/>
  <c r="K15" i="48"/>
  <c r="M15" i="44"/>
  <c r="M1" i="44" s="1"/>
  <c r="K16" i="48" l="1"/>
  <c r="M15" i="45"/>
  <c r="M1" i="45" s="1"/>
  <c r="K17" i="48" s="1"/>
</calcChain>
</file>

<file path=xl/comments1.xml><?xml version="1.0" encoding="utf-8"?>
<comments xmlns="http://schemas.openxmlformats.org/spreadsheetml/2006/main">
  <authors>
    <author>Leif E Broch</author>
  </authors>
  <commentList>
    <comment ref="M1" authorId="0" shapeId="0">
      <text>
        <r>
          <rPr>
            <b/>
            <sz val="8"/>
            <color indexed="81"/>
            <rFont val="Tahoma"/>
            <family val="2"/>
          </rPr>
          <t xml:space="preserve">Overføres til neste måned:
</t>
        </r>
        <r>
          <rPr>
            <sz val="8"/>
            <color indexed="81"/>
            <rFont val="Tahoma"/>
            <family val="2"/>
          </rPr>
          <t>Her gjøres det opp status for arbeidstids-regnskapet ditt, og resultatet føres videre til neste måned.</t>
        </r>
      </text>
    </comment>
    <comment ref="M2" authorId="0" shapeId="0">
      <text>
        <r>
          <rPr>
            <sz val="8"/>
            <color indexed="81"/>
            <rFont val="Tahoma"/>
            <family val="2"/>
          </rPr>
          <t>Her legger du inn eventuelle timer du tar ut ved økonomisk kompensasjon.
Hvis du f.eks får utbetalt 15 timer, skriver du inn 15:00 her. Har du 15 timer til gode, vil det som blir overført bli 0 timer til neste måned.</t>
        </r>
      </text>
    </comment>
    <comment ref="M4" authorId="0" shapeId="0">
      <text>
        <r>
          <rPr>
            <b/>
            <sz val="8"/>
            <color indexed="81"/>
            <rFont val="Tahoma"/>
            <family val="2"/>
          </rPr>
          <t xml:space="preserve">Fast overtid - status:
</t>
        </r>
        <r>
          <rPr>
            <sz val="8"/>
            <color indexed="81"/>
            <rFont val="Tahoma"/>
            <family val="2"/>
          </rPr>
          <t>Her er status for hvor mye overtid du har arbeidet hittil i år. Dette er kun for oversiktens sin del.
Eventutelle timer som blir overført fra forrige år kommer ikke med her. Det er kun OT-timer du har arbeidet i dette året som kommer med her. 
AML § 10-6 regulerer hvor mye arbeidstimer du har lov til å arbeide overtid.</t>
        </r>
      </text>
    </comment>
    <comment ref="M5" authorId="0" shapeId="0">
      <text>
        <r>
          <rPr>
            <sz val="8"/>
            <color indexed="81"/>
            <rFont val="Tahoma"/>
            <family val="2"/>
          </rPr>
          <t xml:space="preserve">Her fører du inn eventuell timer du får utbetalt ved økonomisk kompensasjon.
Får du utbetalt 10 timer, skriver du inn 10:00 her. Har du kun 10 timer tilgode, vil det ikke bli overført noe til neste måned.
</t>
        </r>
        <r>
          <rPr>
            <sz val="8"/>
            <color indexed="10"/>
            <rFont val="Tahoma"/>
            <family val="2"/>
          </rPr>
          <t>VIKTIG:
Det er ingen omregning når det gjelder tillegg - hvilken OT-sats du skal bruke.
Så du må selv holde kontroll på hvilke timer som er 50% og hvilke som er 100%.
Noen henter ut tillegget i økonomisk kompesasjon og avspasserer timene. 
Variasjonene er mange, så her må du selv holde kontroll.</t>
        </r>
      </text>
    </comment>
    <comment ref="E6" authorId="0" shapeId="0">
      <text>
        <r>
          <rPr>
            <sz val="8"/>
            <color indexed="81"/>
            <rFont val="Tahoma"/>
            <family val="2"/>
          </rPr>
          <t xml:space="preserve">Her legger du inn eventuelle timer som er overført fra forrige år. De kommer ikke med på totalen for dette året jf. AML § 10-6 som regulerer hvor mye du har lov til å jobbe.
</t>
        </r>
      </text>
    </comment>
    <comment ref="M6" authorId="0" shapeId="0">
      <text>
        <r>
          <rPr>
            <sz val="8"/>
            <color indexed="81"/>
            <rFont val="Tahoma"/>
            <family val="2"/>
          </rPr>
          <t>Oversikt over hvor mye OT-timer du har til gode etter eventuell utbetaling.</t>
        </r>
        <r>
          <rPr>
            <sz val="8"/>
            <color indexed="81"/>
            <rFont val="Tahoma"/>
            <family val="2"/>
          </rPr>
          <t xml:space="preserve">
</t>
        </r>
      </text>
    </comment>
    <comment ref="O8" authorId="0" shapeId="0">
      <text>
        <r>
          <rPr>
            <b/>
            <sz val="8"/>
            <color indexed="81"/>
            <rFont val="Tahoma"/>
            <family val="2"/>
          </rPr>
          <t xml:space="preserve">Ved første gangs bruk:
</t>
        </r>
        <r>
          <rPr>
            <sz val="8"/>
            <color indexed="81"/>
            <rFont val="Tahoma"/>
            <family val="2"/>
          </rPr>
          <t xml:space="preserve">1. Filnavn.
Du må lagre filen under nytt (ditt ?) navn: Dette enten ved å gi filen nytt navn, eller ved å bruke kommandoen: Fil, Lagre Som - skriv inn filnavnet du vil bruke. 
Når du bruker ditt navn og avdeling som filnavn, vil dette komme med i toppteksten på hvert regneark som skrives ut.
</t>
        </r>
      </text>
    </comment>
    <comment ref="B9" authorId="0" shapeId="0">
      <text>
        <r>
          <rPr>
            <sz val="8"/>
            <color indexed="81"/>
            <rFont val="Tahoma"/>
            <family val="2"/>
          </rPr>
          <t>Dersom du er på minus ved første gangs bruk, fører du det her.</t>
        </r>
      </text>
    </comment>
    <comment ref="M9" authorId="0" shapeId="0">
      <text>
        <r>
          <rPr>
            <b/>
            <sz val="8"/>
            <color indexed="81"/>
            <rFont val="Tahoma"/>
            <family val="2"/>
          </rPr>
          <t>Sum for måneden:</t>
        </r>
        <r>
          <rPr>
            <sz val="8"/>
            <color indexed="81"/>
            <rFont val="Tahoma"/>
            <family val="2"/>
          </rPr>
          <t xml:space="preserve">
Her er status gjort opp for hele måneden for hver enkelt kategori.</t>
        </r>
      </text>
    </comment>
    <comment ref="O9" authorId="0" shapeId="0">
      <text>
        <r>
          <rPr>
            <b/>
            <sz val="8"/>
            <color indexed="81"/>
            <rFont val="Tahoma"/>
            <family val="2"/>
          </rPr>
          <t xml:space="preserve">Tips:
</t>
        </r>
        <r>
          <rPr>
            <sz val="8"/>
            <color indexed="81"/>
            <rFont val="Tahoma"/>
            <family val="2"/>
          </rPr>
          <t xml:space="preserve">Legg inn en snarvei til filen med i oppstartsmappen til Windows. Da starter Excel og regnearket hver gang du starter maskinen. Da er det lettere å huske å skrive inn fremmøtetid. 
Du kan eventuelt legge inn en snarvei på skrivebordet eller på officeverktøylinjen for å gjøre arket lettere tilgjengelig.
</t>
        </r>
      </text>
    </comment>
    <comment ref="B10" authorId="0" shapeId="0">
      <text>
        <r>
          <rPr>
            <b/>
            <sz val="8"/>
            <color indexed="81"/>
            <rFont val="Tahoma"/>
            <family val="2"/>
          </rPr>
          <t xml:space="preserve">Normal arbeidstid.
</t>
        </r>
        <r>
          <rPr>
            <sz val="8"/>
            <color indexed="81"/>
            <rFont val="Tahoma"/>
            <family val="2"/>
          </rPr>
          <t>Her har du oversikten over normal arbeidstid pr. uke.</t>
        </r>
      </text>
    </comment>
    <comment ref="O10" authorId="0" shapeId="0">
      <text>
        <r>
          <rPr>
            <b/>
            <sz val="8"/>
            <color indexed="81"/>
            <rFont val="Tahoma"/>
            <family val="2"/>
          </rPr>
          <t>Start ute i året:</t>
        </r>
        <r>
          <rPr>
            <sz val="8"/>
            <color indexed="81"/>
            <rFont val="Tahoma"/>
            <family val="2"/>
          </rPr>
          <t xml:space="preserve">
Skjemaet er lagt opp slik at du står i minus med den arbeidstiden du skal arbeide med pr. måned.
Dette innebærer at dersom du begynner å bruke skjemaet i september, så er du rimelig på minus i og med at skjemaet ikke har registrert noen arbeidstid i perioden januar - august.
Starter du med å bruke skjemaet ute i året, legger du inn 0 i de turkise cellene i rad 17 </t>
        </r>
        <r>
          <rPr>
            <b/>
            <sz val="8"/>
            <color indexed="81"/>
            <rFont val="Tahoma"/>
            <family val="2"/>
          </rPr>
          <t>Antall dager med normal arbeidstid</t>
        </r>
        <r>
          <rPr>
            <sz val="8"/>
            <color indexed="81"/>
            <rFont val="Tahoma"/>
            <family val="2"/>
          </rPr>
          <t xml:space="preserve"> i alle ukene i hver måned før du begynner å bruke skjemaet.</t>
        </r>
      </text>
    </comment>
    <comment ref="B11" authorId="0" shapeId="0">
      <text>
        <r>
          <rPr>
            <b/>
            <sz val="8"/>
            <color indexed="81"/>
            <rFont val="Tahoma"/>
            <family val="2"/>
          </rPr>
          <t xml:space="preserve">Ekstra arbeidstid (Ikke OT): </t>
        </r>
        <r>
          <rPr>
            <sz val="8"/>
            <color indexed="81"/>
            <rFont val="Tahoma"/>
            <family val="2"/>
          </rPr>
          <t>Her har du oversikten over all tid du har arbeidet utover normal arbeidstid, for bruk til avspassering.</t>
        </r>
      </text>
    </comment>
    <comment ref="O11" authorId="0" shapeId="0">
      <text>
        <r>
          <rPr>
            <b/>
            <sz val="8"/>
            <color indexed="81"/>
            <rFont val="Tahoma"/>
            <family val="2"/>
          </rPr>
          <t>Nye versjoner / år:</t>
        </r>
        <r>
          <rPr>
            <sz val="8"/>
            <color indexed="81"/>
            <rFont val="Tahoma"/>
            <family val="2"/>
          </rPr>
          <t xml:space="preserve">
Jeg lager hvert år nye versjoner, og legger dem ut på min nettside www.hobbiten.net. 
</t>
        </r>
        <r>
          <rPr>
            <sz val="8"/>
            <color indexed="81"/>
            <rFont val="Tahoma"/>
            <family val="2"/>
          </rPr>
          <t xml:space="preserve">
</t>
        </r>
      </text>
    </comment>
    <comment ref="B12" authorId="0" shapeId="0">
      <text>
        <r>
          <rPr>
            <b/>
            <sz val="8"/>
            <color indexed="81"/>
            <rFont val="Tahoma"/>
            <family val="2"/>
          </rPr>
          <t>Fravær i arbeidstiden:</t>
        </r>
        <r>
          <rPr>
            <sz val="8"/>
            <color indexed="81"/>
            <rFont val="Tahoma"/>
            <family val="2"/>
          </rPr>
          <t xml:space="preserve">
Her har du oversikten over hvor mye du har avspassert mens du har vært på arbeide, f.eks hos frisøren., pr uke.</t>
        </r>
      </text>
    </comment>
    <comment ref="O12" authorId="0" shapeId="0">
      <text>
        <r>
          <rPr>
            <b/>
            <sz val="8"/>
            <color indexed="81"/>
            <rFont val="Tahoma"/>
            <family val="2"/>
          </rPr>
          <t xml:space="preserve">Forfatter:
</t>
        </r>
        <r>
          <rPr>
            <sz val="8"/>
            <color indexed="81"/>
            <rFont val="Tahoma"/>
            <family val="2"/>
          </rPr>
          <t xml:space="preserve">Skjemaet er lagd av Leif E Broch.  E-post: post@hobbiten.net
Hvorfor? Fordi jeg alltid har "hatet" å drive å registrere timer og minutter for så å måtte legge sammen og trekke fra.
Skjemaet er lagd på min fritid, og hverken jeg eller noen andre tar noe ansvar for bruken av det.
Når det gjelder Excel er jeg ingen kløpper, men mer en sliter. Har du problemer med Exel generelt se http://www.erlandsendata.no/norsk/index.php 
Det er "Erlandsens Excel Side", en meget bra hjemmeside der fikk jeg hjelp til å finne ut hvordan jeg kunne regne med minustid.
</t>
        </r>
        <r>
          <rPr>
            <sz val="8"/>
            <color indexed="81"/>
            <rFont val="Tahoma"/>
            <family val="2"/>
          </rPr>
          <t xml:space="preserve">
</t>
        </r>
      </text>
    </comment>
    <comment ref="B13" authorId="0" shapeId="0">
      <text>
        <r>
          <rPr>
            <b/>
            <sz val="8"/>
            <color indexed="81"/>
            <rFont val="Tahoma"/>
            <family val="2"/>
          </rPr>
          <t xml:space="preserve">Sum arbeidstid :
</t>
        </r>
        <r>
          <rPr>
            <sz val="8"/>
            <color indexed="81"/>
            <rFont val="Tahoma"/>
            <family val="2"/>
          </rPr>
          <t>Dette gir oversikt over hvor mye du faktisk har arbeidet pr. uke.</t>
        </r>
        <r>
          <rPr>
            <sz val="8"/>
            <color indexed="81"/>
            <rFont val="Tahoma"/>
            <family val="2"/>
          </rPr>
          <t xml:space="preserve">
</t>
        </r>
      </text>
    </comment>
    <comment ref="O13" authorId="0" shapeId="0">
      <text>
        <r>
          <rPr>
            <b/>
            <sz val="8"/>
            <color indexed="81"/>
            <rFont val="Tahoma"/>
            <family val="2"/>
          </rPr>
          <t xml:space="preserve">Kommentarer:
</t>
        </r>
        <r>
          <rPr>
            <sz val="8"/>
            <color indexed="81"/>
            <rFont val="Tahoma"/>
            <family val="2"/>
          </rPr>
          <t xml:space="preserve">Har du kommentarer eller merknader til dette skjemaet, kan du sende det på e-post til meg på post@hobbiten.net.
En del endringer har kommet som følge av dette. </t>
        </r>
      </text>
    </comment>
    <comment ref="B14" authorId="0" shapeId="0">
      <text>
        <r>
          <rPr>
            <b/>
            <sz val="8"/>
            <color indexed="81"/>
            <rFont val="Tahoma"/>
            <family val="2"/>
          </rPr>
          <t>+ / - arbeidstid pr uke:</t>
        </r>
        <r>
          <rPr>
            <sz val="8"/>
            <color indexed="81"/>
            <rFont val="Tahoma"/>
            <family val="2"/>
          </rPr>
          <t xml:space="preserve">
Dette gir status pr. uke.
</t>
        </r>
      </text>
    </comment>
    <comment ref="M15" authorId="0" shapeId="0">
      <text>
        <r>
          <rPr>
            <b/>
            <sz val="8"/>
            <color indexed="81"/>
            <rFont val="Tahoma"/>
            <family val="2"/>
          </rPr>
          <t>Overført fra forrige måned:</t>
        </r>
        <r>
          <rPr>
            <sz val="8"/>
            <color indexed="81"/>
            <rFont val="Tahoma"/>
            <family val="2"/>
          </rPr>
          <t xml:space="preserve"> 
Her setter du inn plusstid ved "første gangs bruk". Ellers gjøres overføres dette automatisk fra måned til måned.
F.eks 16:00 eller 1 234:00 t.</t>
        </r>
      </text>
    </comment>
    <comment ref="B16" authorId="0" shapeId="0">
      <text>
        <r>
          <rPr>
            <b/>
            <sz val="8"/>
            <color indexed="81"/>
            <rFont val="Tahoma"/>
            <family val="2"/>
          </rPr>
          <t>Normal arbeidstid pr uke:</t>
        </r>
        <r>
          <rPr>
            <sz val="8"/>
            <color indexed="81"/>
            <rFont val="Tahoma"/>
            <family val="2"/>
          </rPr>
          <t xml:space="preserve">
Dette er den arbeidstiden du normalt skal arbeide iht det du har ført opp under </t>
        </r>
        <r>
          <rPr>
            <b/>
            <sz val="8"/>
            <color indexed="81"/>
            <rFont val="Tahoma"/>
            <family val="2"/>
          </rPr>
          <t>Normal arbeidstid pr dag er timer * Antall dager med normal arbeidstid</t>
        </r>
        <r>
          <rPr>
            <sz val="8"/>
            <color indexed="81"/>
            <rFont val="Tahoma"/>
            <family val="2"/>
          </rPr>
          <t xml:space="preserve"> 
</t>
        </r>
      </text>
    </comment>
    <comment ref="G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H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I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J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K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L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F18" authorId="0" shapeId="0">
      <text>
        <r>
          <rPr>
            <b/>
            <sz val="9"/>
            <color indexed="81"/>
            <rFont val="Tahoma"/>
            <family val="2"/>
          </rPr>
          <t xml:space="preserve">Normal arbeidstid pr. dag.
</t>
        </r>
        <r>
          <rPr>
            <sz val="9"/>
            <color indexed="81"/>
            <rFont val="Tahoma"/>
            <family val="2"/>
          </rPr>
          <t xml:space="preserve">Her skriver du inn hvor mange timer din normale arbeidsdag er.
Skjemaet er forhåndsutfylt med 07.30 som er en normal arbeidsdag med betalt lunsjpause. </t>
        </r>
      </text>
    </comment>
    <comment ref="B19" authorId="0" shapeId="0">
      <text>
        <r>
          <rPr>
            <b/>
            <sz val="8"/>
            <color indexed="81"/>
            <rFont val="Tahoma"/>
            <family val="2"/>
          </rPr>
          <t xml:space="preserve">Overtid.
</t>
        </r>
        <r>
          <rPr>
            <sz val="8"/>
            <color indexed="81"/>
            <rFont val="Tahoma"/>
            <family val="2"/>
          </rPr>
          <t xml:space="preserve">Dersom du ikke har fast godtgjort overtid, noe som gjelder for de fleste arbeidstakere, kan du kan bruke skjemaet til å registrere overtid, men da bare for oversiktens del. Vanlig overtidsskjema må fortsatt fylles ut for å få utbetalt timer. 
Antall timer summerer seg gjennom året og du vil ha oversikt over hvor mange timer du har jobbet overtid.
</t>
        </r>
        <r>
          <rPr>
            <sz val="8"/>
            <color indexed="10"/>
            <rFont val="Tahoma"/>
            <family val="2"/>
          </rPr>
          <t>VIKTIG:
Det er ingen omregning når det gjelder tillegg - hvilken OT-sats du skal bruke.
Så du må selv holde kontroll på hvilke timer som er 50% og hvilke som er 100%.
Noen henter ut tillegget i økonomisk kompesasjon og avspasserer timene. 
Variasjonene er mange, så her må du selv holde kontroll.</t>
        </r>
        <r>
          <rPr>
            <sz val="8"/>
            <color indexed="81"/>
            <rFont val="Tahoma"/>
            <family val="2"/>
          </rPr>
          <t xml:space="preserve">
</t>
        </r>
      </text>
    </comment>
    <comment ref="A22" authorId="0" shapeId="0">
      <text>
        <r>
          <rPr>
            <sz val="8"/>
            <color indexed="81"/>
            <rFont val="Tahoma"/>
            <family val="2"/>
          </rPr>
          <t>Her skriver du inn eventuelle merknader til perioden.</t>
        </r>
      </text>
    </comment>
    <comment ref="C28" authorId="0" shapeId="0">
      <text>
        <r>
          <rPr>
            <b/>
            <sz val="8"/>
            <color indexed="81"/>
            <rFont val="Tahoma"/>
            <family val="2"/>
          </rPr>
          <t>Normal arbeidstid.</t>
        </r>
        <r>
          <rPr>
            <sz val="8"/>
            <color indexed="81"/>
            <rFont val="Tahoma"/>
            <family val="2"/>
          </rPr>
          <t xml:space="preserve">
Regnearket baserer seg på at du taster inn tid når du kommer og tid når du går, som i et normalt fleksiskjema. 
Dette gjør du under "Normal arbeidstid".
</t>
        </r>
        <r>
          <rPr>
            <b/>
            <sz val="8"/>
            <color indexed="81"/>
            <rFont val="Tahoma"/>
            <family val="2"/>
          </rPr>
          <t xml:space="preserve">Føring av klokkeslett.
</t>
        </r>
        <r>
          <rPr>
            <sz val="8"/>
            <color indexed="81"/>
            <rFont val="Tahoma"/>
            <family val="2"/>
          </rPr>
          <t xml:space="preserve">Klokkeslett skrives slik  8:30  - åtte kolon tre null
</t>
        </r>
        <r>
          <rPr>
            <b/>
            <sz val="8"/>
            <color indexed="81"/>
            <rFont val="Tahoma"/>
            <family val="2"/>
          </rPr>
          <t>Ferie.</t>
        </r>
        <r>
          <rPr>
            <sz val="8"/>
            <color indexed="81"/>
            <rFont val="Tahoma"/>
            <family val="2"/>
          </rPr>
          <t xml:space="preserve">
Feriedager føres med full arbeidstid, 0800-15:30.
</t>
        </r>
        <r>
          <rPr>
            <b/>
            <sz val="8"/>
            <color indexed="81"/>
            <rFont val="Tahoma"/>
            <family val="2"/>
          </rPr>
          <t xml:space="preserve">Sykdom.
</t>
        </r>
        <r>
          <rPr>
            <sz val="8"/>
            <color indexed="81"/>
            <rFont val="Tahoma"/>
            <family val="2"/>
          </rPr>
          <t xml:space="preserve">Sykdom føres med full arbeidstid, 08:00 - 15:30
</t>
        </r>
        <r>
          <rPr>
            <b/>
            <sz val="8"/>
            <color indexed="81"/>
            <rFont val="Tahoma"/>
            <family val="2"/>
          </rPr>
          <t xml:space="preserve">Permisjon.
</t>
        </r>
        <r>
          <rPr>
            <sz val="8"/>
            <color indexed="81"/>
            <rFont val="Tahoma"/>
            <family val="2"/>
          </rPr>
          <t>Har du permisjon med lønn, føres dette her. Er det uten lønn, føres det IKKE arbeidstid - med mindre du blir trukket for dette over lønnsslippen.</t>
        </r>
      </text>
    </comment>
    <comment ref="F28" authorId="0" shapeId="0">
      <text>
        <r>
          <rPr>
            <b/>
            <sz val="8"/>
            <color indexed="81"/>
            <rFont val="Tahoma"/>
            <family val="2"/>
          </rPr>
          <t xml:space="preserve">Ekstra arbeide som ikke er overtid.
</t>
        </r>
        <r>
          <rPr>
            <sz val="8"/>
            <color indexed="81"/>
            <rFont val="Tahoma"/>
            <family val="2"/>
          </rPr>
          <t xml:space="preserve">Enkelte arbeider tidvis utover normal arbeidstid, og tar dette ut i avspassering. Dette er arbeide som ikke er pålagt og som det ikke betales overtid for.
</t>
        </r>
      </text>
    </comment>
    <comment ref="I28" authorId="0" shapeId="0">
      <text>
        <r>
          <rPr>
            <b/>
            <sz val="8"/>
            <color indexed="81"/>
            <rFont val="Tahoma"/>
            <family val="2"/>
          </rPr>
          <t xml:space="preserve">Fravær i arbeidstiden.
</t>
        </r>
        <r>
          <rPr>
            <sz val="8"/>
            <color indexed="81"/>
            <rFont val="Tahoma"/>
            <family val="2"/>
          </rPr>
          <t xml:space="preserve">Alt fravær fra arbeidsplassen, etter at du har kommet på arbeide, føres i "Fravær i arbeidstiden". 
Avspasserer du en hel dag, skriver du ikke inn noe arbeidstid den dagen i Normal arbeidstid.
</t>
        </r>
        <r>
          <rPr>
            <b/>
            <sz val="8"/>
            <color indexed="81"/>
            <rFont val="Tahoma"/>
            <family val="2"/>
          </rPr>
          <t>Ferie.</t>
        </r>
        <r>
          <rPr>
            <sz val="8"/>
            <color indexed="81"/>
            <rFont val="Tahoma"/>
            <family val="2"/>
          </rPr>
          <t xml:space="preserve">
Feriedager føres med full arbeidstid, 0800-15:30.
</t>
        </r>
        <r>
          <rPr>
            <b/>
            <sz val="8"/>
            <color indexed="81"/>
            <rFont val="Tahoma"/>
            <family val="2"/>
          </rPr>
          <t>Sykdom.</t>
        </r>
        <r>
          <rPr>
            <sz val="8"/>
            <color indexed="81"/>
            <rFont val="Tahoma"/>
            <family val="2"/>
          </rPr>
          <t xml:space="preserve">
Sykdom føres med full arbeidstid, 08:00 - 15:30.
</t>
        </r>
      </text>
    </comment>
    <comment ref="L28" authorId="0" shapeId="0">
      <text>
        <r>
          <rPr>
            <b/>
            <sz val="8"/>
            <color indexed="81"/>
            <rFont val="Tahoma"/>
            <family val="2"/>
          </rPr>
          <t>Overtid.</t>
        </r>
        <r>
          <rPr>
            <sz val="8"/>
            <color indexed="81"/>
            <rFont val="Tahoma"/>
            <family val="2"/>
          </rPr>
          <t xml:space="preserve">
Antall timer samler seg opp gjennom året.
Dersom du ikke har fast godtgjort overtid, noe som gjelder de fleste arbeidstakere, kan du kan bruke skjemaet til å registrere overtid, men da bare for oversiktens del. Vanlig overtidsskjema må fortsatt fylles ut.  
</t>
        </r>
      </text>
    </comment>
    <comment ref="O28" authorId="0" shapeId="0">
      <text>
        <r>
          <rPr>
            <b/>
            <sz val="8"/>
            <color indexed="81"/>
            <rFont val="Tahoma"/>
            <family val="2"/>
          </rPr>
          <t xml:space="preserve">Merknader: 
</t>
        </r>
        <r>
          <rPr>
            <sz val="8"/>
            <color indexed="81"/>
            <rFont val="Tahoma"/>
            <family val="2"/>
          </rPr>
          <t>Her kan du føre korte kommentarer til den enkelte dag.
F.eks Ferie, syk, hjemme med sykt barn, permisjon med eller uten lønn.</t>
        </r>
      </text>
    </comment>
    <comment ref="O64" authorId="0" shapeId="0">
      <text>
        <r>
          <rPr>
            <b/>
            <sz val="8"/>
            <color indexed="81"/>
            <rFont val="Tahoma"/>
            <family val="2"/>
          </rPr>
          <t xml:space="preserve">Attestert.
</t>
        </r>
        <r>
          <rPr>
            <sz val="8"/>
            <color indexed="81"/>
            <rFont val="Tahoma"/>
            <family val="2"/>
          </rPr>
          <t>Her signerer du og leverer skjemaet til henhold til rutinene ved din avdeling, normalt til nærmeste sjef.</t>
        </r>
        <r>
          <rPr>
            <sz val="8"/>
            <color indexed="81"/>
            <rFont val="Tahoma"/>
            <family val="2"/>
          </rPr>
          <t xml:space="preserve">
</t>
        </r>
      </text>
    </comment>
  </commentList>
</comments>
</file>

<file path=xl/comments10.xml><?xml version="1.0" encoding="utf-8"?>
<comments xmlns="http://schemas.openxmlformats.org/spreadsheetml/2006/main">
  <authors>
    <author>Leif E Broch</author>
  </authors>
  <commentList>
    <comment ref="M1" authorId="0" shapeId="0">
      <text>
        <r>
          <rPr>
            <b/>
            <sz val="8"/>
            <color indexed="81"/>
            <rFont val="Tahoma"/>
            <family val="2"/>
          </rPr>
          <t xml:space="preserve">Overføres til neste måned:
</t>
        </r>
        <r>
          <rPr>
            <sz val="8"/>
            <color indexed="81"/>
            <rFont val="Tahoma"/>
            <family val="2"/>
          </rPr>
          <t>Her gjøres det opp status for arbeidstids-regnskapet ditt, og resultatet føres videre til neste måned.</t>
        </r>
      </text>
    </comment>
    <comment ref="M4" authorId="0" shapeId="0">
      <text>
        <r>
          <rPr>
            <b/>
            <sz val="8"/>
            <color indexed="81"/>
            <rFont val="Tahoma"/>
            <family val="2"/>
          </rPr>
          <t xml:space="preserve">Fast overtid - status:
</t>
        </r>
        <r>
          <rPr>
            <sz val="8"/>
            <color indexed="81"/>
            <rFont val="Tahoma"/>
            <family val="2"/>
          </rPr>
          <t xml:space="preserve">Her er status for hvor mye overtid du har arbeidet hittil i år. Dette er kun for oversiktens sin del.
</t>
        </r>
      </text>
    </comment>
    <comment ref="G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H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I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J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K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L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F18" authorId="0" shapeId="0">
      <text>
        <r>
          <rPr>
            <b/>
            <sz val="9"/>
            <color indexed="81"/>
            <rFont val="Tahoma"/>
            <family val="2"/>
          </rPr>
          <t xml:space="preserve">Normal arbeidstid pr. dag.
</t>
        </r>
        <r>
          <rPr>
            <sz val="9"/>
            <color indexed="81"/>
            <rFont val="Tahoma"/>
            <family val="2"/>
          </rPr>
          <t xml:space="preserve">Her skriver du inn hvor mange timer din normale arbeidsdag er.
Skjemaet er forhåndsutfylt med 07.30 som er en normal arbeidsdag med betalt lunsjpause. </t>
        </r>
      </text>
    </comment>
    <comment ref="A22" authorId="0" shapeId="0">
      <text>
        <r>
          <rPr>
            <sz val="8"/>
            <color indexed="81"/>
            <rFont val="Tahoma"/>
            <family val="2"/>
          </rPr>
          <t>Her skriver du inn eventuelle merknader til perioden.</t>
        </r>
      </text>
    </comment>
    <comment ref="O64" authorId="0" shapeId="0">
      <text>
        <r>
          <rPr>
            <b/>
            <sz val="8"/>
            <color indexed="81"/>
            <rFont val="Tahoma"/>
            <family val="2"/>
          </rPr>
          <t xml:space="preserve">Attestert.
</t>
        </r>
        <r>
          <rPr>
            <sz val="8"/>
            <color indexed="81"/>
            <rFont val="Tahoma"/>
            <family val="2"/>
          </rPr>
          <t>Her signerer du og leverer skjemaet til henhold til rutinene ved din avdeling, normalt til nærmeste sjef.</t>
        </r>
        <r>
          <rPr>
            <sz val="8"/>
            <color indexed="81"/>
            <rFont val="Tahoma"/>
            <family val="2"/>
          </rPr>
          <t xml:space="preserve">
</t>
        </r>
      </text>
    </comment>
  </commentList>
</comments>
</file>

<file path=xl/comments11.xml><?xml version="1.0" encoding="utf-8"?>
<comments xmlns="http://schemas.openxmlformats.org/spreadsheetml/2006/main">
  <authors>
    <author>Leif E Broch</author>
  </authors>
  <commentList>
    <comment ref="M1" authorId="0" shapeId="0">
      <text>
        <r>
          <rPr>
            <b/>
            <sz val="8"/>
            <color indexed="81"/>
            <rFont val="Tahoma"/>
            <family val="2"/>
          </rPr>
          <t xml:space="preserve">Overføres til neste måned:
</t>
        </r>
        <r>
          <rPr>
            <sz val="8"/>
            <color indexed="81"/>
            <rFont val="Tahoma"/>
            <family val="2"/>
          </rPr>
          <t>Her gjøres det opp status for arbeidstids-regnskapet ditt, og resultatet føres videre til neste måned.</t>
        </r>
      </text>
    </comment>
    <comment ref="M4" authorId="0" shapeId="0">
      <text>
        <r>
          <rPr>
            <b/>
            <sz val="8"/>
            <color indexed="81"/>
            <rFont val="Tahoma"/>
            <family val="2"/>
          </rPr>
          <t xml:space="preserve">Fast overtid - status:
</t>
        </r>
        <r>
          <rPr>
            <sz val="8"/>
            <color indexed="81"/>
            <rFont val="Tahoma"/>
            <family val="2"/>
          </rPr>
          <t xml:space="preserve">Her er status for hvor mye overtid du har arbeidet hittil i år. Dette er kun for oversiktens sin del.
</t>
        </r>
      </text>
    </comment>
    <comment ref="E9" authorId="0" shapeId="0">
      <text>
        <r>
          <rPr>
            <sz val="9"/>
            <color indexed="81"/>
            <rFont val="Tahoma"/>
            <family val="2"/>
          </rPr>
          <t xml:space="preserve">Differansen mellom antallet timer du faktisk har jobbet totalt i hele år og antallet timer du skal jobbe hele dette året.
Er det minus, har du fortsatt ikke jobbet ditt årsverk. Er det pluss har du totalt arbeidet flere timer enn du skal dette året.
Er det pluss har du jobbet mer enn årsverket ditt.
Vær klar over at dette er inkludert overtid.
Har du mer enn 200 t  skal du ha en avtale med arbeidsgiver der også tillitsvalgt har godkjent dette.
Du ha ikke lov til å arbeide mer enn 300 timer overtid.
Se mer på Arbeidstilsynets nettsider http://bit.ly/ZTSR77 </t>
        </r>
      </text>
    </comment>
    <comment ref="G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H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I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J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K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L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F18" authorId="0" shapeId="0">
      <text>
        <r>
          <rPr>
            <b/>
            <sz val="9"/>
            <color indexed="81"/>
            <rFont val="Tahoma"/>
            <family val="2"/>
          </rPr>
          <t xml:space="preserve">Normal arbeidstid pr. dag.
</t>
        </r>
        <r>
          <rPr>
            <sz val="9"/>
            <color indexed="81"/>
            <rFont val="Tahoma"/>
            <family val="2"/>
          </rPr>
          <t xml:space="preserve">Her skriver du inn hvor mange timer din normale arbeidsdag er.
Skjemaet er forhåndsutfylt med 07.30 som er en normal arbeidsdag med betalt lunsjpause. </t>
        </r>
      </text>
    </comment>
    <comment ref="A22" authorId="0" shapeId="0">
      <text>
        <r>
          <rPr>
            <sz val="8"/>
            <color indexed="81"/>
            <rFont val="Tahoma"/>
            <family val="2"/>
          </rPr>
          <t xml:space="preserve">Her skriver du inn eventuelle merknader til perioden.
</t>
        </r>
      </text>
    </comment>
    <comment ref="O63" authorId="0" shapeId="0">
      <text>
        <r>
          <rPr>
            <b/>
            <sz val="8"/>
            <color indexed="81"/>
            <rFont val="Tahoma"/>
            <family val="2"/>
          </rPr>
          <t xml:space="preserve">Attestert.
</t>
        </r>
        <r>
          <rPr>
            <sz val="8"/>
            <color indexed="81"/>
            <rFont val="Tahoma"/>
            <family val="2"/>
          </rPr>
          <t>Her signerer du og leverer skjemaet til henhold til rutinene ved din avdeling, normalt til nærmeste sjef.</t>
        </r>
        <r>
          <rPr>
            <sz val="8"/>
            <color indexed="81"/>
            <rFont val="Tahoma"/>
            <family val="2"/>
          </rPr>
          <t xml:space="preserve">
</t>
        </r>
      </text>
    </comment>
  </commentList>
</comments>
</file>

<file path=xl/comments12.xml><?xml version="1.0" encoding="utf-8"?>
<comments xmlns="http://schemas.openxmlformats.org/spreadsheetml/2006/main">
  <authors>
    <author>Leif E Broch</author>
  </authors>
  <commentList>
    <comment ref="M1" authorId="0" shapeId="0">
      <text>
        <r>
          <rPr>
            <b/>
            <sz val="8"/>
            <color indexed="81"/>
            <rFont val="Tahoma"/>
            <family val="2"/>
          </rPr>
          <t xml:space="preserve">Overføres til neste måned:
</t>
        </r>
        <r>
          <rPr>
            <sz val="8"/>
            <color indexed="81"/>
            <rFont val="Tahoma"/>
            <family val="2"/>
          </rPr>
          <t>Her gjøres det opp status for arbeidstids-regnskapet ditt, og resultatet føres videre til neste måned.</t>
        </r>
      </text>
    </comment>
    <comment ref="M4" authorId="0" shapeId="0">
      <text>
        <r>
          <rPr>
            <b/>
            <sz val="8"/>
            <color indexed="81"/>
            <rFont val="Tahoma"/>
            <family val="2"/>
          </rPr>
          <t xml:space="preserve">Fast overtid - status:
</t>
        </r>
        <r>
          <rPr>
            <sz val="8"/>
            <color indexed="81"/>
            <rFont val="Tahoma"/>
            <family val="2"/>
          </rPr>
          <t xml:space="preserve">Her er status for hvor mye overtid du har arbeidet hittil i år. Dette er kun for oversiktens sin del.
</t>
        </r>
      </text>
    </comment>
    <comment ref="E9" authorId="0" shapeId="0">
      <text>
        <r>
          <rPr>
            <sz val="9"/>
            <color indexed="81"/>
            <rFont val="Tahoma"/>
            <family val="2"/>
          </rPr>
          <t xml:space="preserve">Differansen mellom antallet timer du faktisk har jobbet totalt i hele år og antallet timer du skal jobbe hele dette året.
Er det minus, har du fortsatt ikke jobbet ditt årsverk. Er det pluss har du totalt arbeidet flere timer enn du skal dette året.
Er det pluss har du jobbet mer enn årsverket ditt.
Vær klar over at dette er inkludert overtid.
Har du mer enn 200 t  skal du ha en avtale med arbeidsgiver der også tillitsvalgt har godkjent dette.
Du ha ikke lov til å arbeide mer enn 300 timer overtid.
Se mer på Arbeidstilsynets nettsider http://bit.ly/ZTSR77 </t>
        </r>
      </text>
    </comment>
    <comment ref="G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H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I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J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K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L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F18" authorId="0" shapeId="0">
      <text>
        <r>
          <rPr>
            <b/>
            <sz val="9"/>
            <color indexed="81"/>
            <rFont val="Tahoma"/>
            <family val="2"/>
          </rPr>
          <t xml:space="preserve">Normal arbeidstid pr. dag.
</t>
        </r>
        <r>
          <rPr>
            <sz val="9"/>
            <color indexed="81"/>
            <rFont val="Tahoma"/>
            <family val="2"/>
          </rPr>
          <t xml:space="preserve">Her skriver du inn hvor mange timer din normale arbeidsdag er.
Skjemaet er forhåndsutfylt med 07.30 som er en normal arbeidsdag med betalt lunsjpause. </t>
        </r>
      </text>
    </comment>
    <comment ref="A22" authorId="0" shapeId="0">
      <text>
        <r>
          <rPr>
            <sz val="8"/>
            <color indexed="81"/>
            <rFont val="Tahoma"/>
            <family val="2"/>
          </rPr>
          <t>Her skriver du inn eventuelle merknader til perioden.</t>
        </r>
      </text>
    </comment>
    <comment ref="O64" authorId="0" shapeId="0">
      <text>
        <r>
          <rPr>
            <b/>
            <sz val="8"/>
            <color indexed="81"/>
            <rFont val="Tahoma"/>
            <family val="2"/>
          </rPr>
          <t xml:space="preserve">Attestert.
</t>
        </r>
        <r>
          <rPr>
            <sz val="8"/>
            <color indexed="81"/>
            <rFont val="Tahoma"/>
            <family val="2"/>
          </rPr>
          <t>Her signerer du og leverer skjemaet til henhold til rutinene ved din avdeling, normalt til nærmeste sjef.</t>
        </r>
        <r>
          <rPr>
            <sz val="8"/>
            <color indexed="81"/>
            <rFont val="Tahoma"/>
            <family val="2"/>
          </rPr>
          <t xml:space="preserve">
</t>
        </r>
      </text>
    </comment>
  </commentList>
</comments>
</file>

<file path=xl/comments13.xml><?xml version="1.0" encoding="utf-8"?>
<comments xmlns="http://schemas.openxmlformats.org/spreadsheetml/2006/main">
  <authors>
    <author>Leif E Broch</author>
  </authors>
  <commentList>
    <comment ref="O41" authorId="0" shapeId="0">
      <text>
        <r>
          <rPr>
            <b/>
            <sz val="8"/>
            <color indexed="81"/>
            <rFont val="Tahoma"/>
            <family val="2"/>
          </rPr>
          <t xml:space="preserve">Attestert.
</t>
        </r>
        <r>
          <rPr>
            <sz val="8"/>
            <color indexed="81"/>
            <rFont val="Tahoma"/>
            <family val="2"/>
          </rPr>
          <t>Her signerer du og leverer skjemaet til henhold til rutinene ved din avdeling, normalt til nærmeste sjef.</t>
        </r>
        <r>
          <rPr>
            <sz val="8"/>
            <color indexed="81"/>
            <rFont val="Tahoma"/>
            <family val="2"/>
          </rPr>
          <t xml:space="preserve">
</t>
        </r>
      </text>
    </comment>
  </commentList>
</comments>
</file>

<file path=xl/comments2.xml><?xml version="1.0" encoding="utf-8"?>
<comments xmlns="http://schemas.openxmlformats.org/spreadsheetml/2006/main">
  <authors>
    <author>Leif E Broch</author>
  </authors>
  <commentList>
    <comment ref="M1" authorId="0" shapeId="0">
      <text>
        <r>
          <rPr>
            <b/>
            <sz val="8"/>
            <color indexed="81"/>
            <rFont val="Tahoma"/>
            <family val="2"/>
          </rPr>
          <t xml:space="preserve">Overføres til neste måned:
</t>
        </r>
        <r>
          <rPr>
            <sz val="8"/>
            <color indexed="81"/>
            <rFont val="Tahoma"/>
            <family val="2"/>
          </rPr>
          <t>Her gjøres det opp status for arbeidstids-regnskapet ditt, og resultatet føres videre til neste måned.</t>
        </r>
      </text>
    </comment>
    <comment ref="M4" authorId="0" shapeId="0">
      <text>
        <r>
          <rPr>
            <b/>
            <sz val="8"/>
            <color indexed="81"/>
            <rFont val="Tahoma"/>
            <family val="2"/>
          </rPr>
          <t xml:space="preserve">Fast overtid - status:
</t>
        </r>
        <r>
          <rPr>
            <sz val="8"/>
            <color indexed="81"/>
            <rFont val="Tahoma"/>
            <family val="2"/>
          </rPr>
          <t xml:space="preserve">Her er status for hvor mye overtid du har arbeidet hittil i år. Dette er kun for oversiktens sin del.
</t>
        </r>
      </text>
    </comment>
    <comment ref="B9" authorId="0" shapeId="0">
      <text>
        <r>
          <rPr>
            <sz val="8"/>
            <color indexed="81"/>
            <rFont val="Tahoma"/>
            <family val="2"/>
          </rPr>
          <t>Antall timer du har jobbet totalt i hele år - alt ink.</t>
        </r>
      </text>
    </comment>
    <comment ref="E9" authorId="0" shapeId="0">
      <text>
        <r>
          <rPr>
            <sz val="8"/>
            <color indexed="81"/>
            <rFont val="Tahoma"/>
            <family val="2"/>
          </rPr>
          <t xml:space="preserve">Differansen mellom antallet timer du faktisk har jobbet totalt i hele år og antallet timer du skal jobbe hele dette året.
Er det minus, har du fortsatt ikke jobbet ditt årsverk. Er det pluss har du totalt arbeidet flere timer enn du skal dette året.
Er det pluss har du jobbet mer enn årsverket ditt.
Vær klar over at dette er inkludert overtid.
Har du mer enn 200 t  skal du ha en avtale med arbeidsgiver der også tillitsvalgt har godkjent dette.
Du ha ikke lov til å arbeide mer enn 300 timer overtid.
Se mer på Arbeidstilsynets nettsider http://bit.ly/ZTSR77 </t>
        </r>
      </text>
    </comment>
    <comment ref="B12" authorId="0" shapeId="0">
      <text>
        <r>
          <rPr>
            <b/>
            <sz val="8"/>
            <color indexed="81"/>
            <rFont val="Tahoma"/>
            <family val="2"/>
          </rPr>
          <t>Fravær i arbeidstiden:</t>
        </r>
        <r>
          <rPr>
            <sz val="8"/>
            <color indexed="81"/>
            <rFont val="Tahoma"/>
            <family val="2"/>
          </rPr>
          <t xml:space="preserve">
Her har du oversikten over hvor mye du har avspassert mens du har vært på arbeide, f.eks hos frisøren., pr uke.</t>
        </r>
      </text>
    </comment>
    <comment ref="B16" authorId="0" shapeId="0">
      <text>
        <r>
          <rPr>
            <b/>
            <sz val="8"/>
            <color indexed="81"/>
            <rFont val="Tahoma"/>
            <family val="2"/>
          </rPr>
          <t>Normal arbeidstid pr uke:</t>
        </r>
        <r>
          <rPr>
            <sz val="8"/>
            <color indexed="81"/>
            <rFont val="Tahoma"/>
            <family val="2"/>
          </rPr>
          <t xml:space="preserve">
Dette er den arbeidstiden du normalt skal arbeide hvis du arbeider i 100% stilling.
</t>
        </r>
      </text>
    </comment>
    <comment ref="G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H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I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J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K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L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F18" authorId="0" shapeId="0">
      <text>
        <r>
          <rPr>
            <b/>
            <sz val="9"/>
            <color indexed="81"/>
            <rFont val="Tahoma"/>
            <family val="2"/>
          </rPr>
          <t xml:space="preserve">Normal arbeidstid pr. dag.
</t>
        </r>
        <r>
          <rPr>
            <sz val="9"/>
            <color indexed="81"/>
            <rFont val="Tahoma"/>
            <family val="2"/>
          </rPr>
          <t xml:space="preserve">Her skriver du inn hvor mange timer din normale arbeidsdag er.
Skjemaet er forhåndsutfylt med 07.30 som er en normal arbeidsdag med betalt lunsjpause. </t>
        </r>
      </text>
    </comment>
    <comment ref="A22" authorId="0" shapeId="0">
      <text>
        <r>
          <rPr>
            <sz val="8"/>
            <color indexed="81"/>
            <rFont val="Tahoma"/>
            <family val="2"/>
          </rPr>
          <t>Her skriver du inn eventuelle merknader til perioden.</t>
        </r>
      </text>
    </comment>
    <comment ref="O64" authorId="0" shapeId="0">
      <text>
        <r>
          <rPr>
            <b/>
            <sz val="8"/>
            <color indexed="81"/>
            <rFont val="Tahoma"/>
            <family val="2"/>
          </rPr>
          <t xml:space="preserve">Attestert.
</t>
        </r>
        <r>
          <rPr>
            <sz val="8"/>
            <color indexed="81"/>
            <rFont val="Tahoma"/>
            <family val="2"/>
          </rPr>
          <t>Her signerer du og leverer skjemaet til henhold til rutinene ved din avdeling, normalt til nærmeste sjef.</t>
        </r>
        <r>
          <rPr>
            <sz val="8"/>
            <color indexed="81"/>
            <rFont val="Tahoma"/>
            <family val="2"/>
          </rPr>
          <t xml:space="preserve">
</t>
        </r>
      </text>
    </comment>
  </commentList>
</comments>
</file>

<file path=xl/comments3.xml><?xml version="1.0" encoding="utf-8"?>
<comments xmlns="http://schemas.openxmlformats.org/spreadsheetml/2006/main">
  <authors>
    <author>Leif E Broch</author>
  </authors>
  <commentList>
    <comment ref="M1" authorId="0" shapeId="0">
      <text>
        <r>
          <rPr>
            <b/>
            <sz val="8"/>
            <color indexed="81"/>
            <rFont val="Tahoma"/>
            <family val="2"/>
          </rPr>
          <t xml:space="preserve">Overføres til neste måned:
</t>
        </r>
        <r>
          <rPr>
            <sz val="8"/>
            <color indexed="81"/>
            <rFont val="Tahoma"/>
            <family val="2"/>
          </rPr>
          <t>Her gjøres det opp status for arbeidstids-regnskapet ditt, og resultatet føres videre til neste måned.</t>
        </r>
      </text>
    </comment>
    <comment ref="M4" authorId="0" shapeId="0">
      <text>
        <r>
          <rPr>
            <b/>
            <sz val="8"/>
            <color indexed="81"/>
            <rFont val="Tahoma"/>
            <family val="2"/>
          </rPr>
          <t xml:space="preserve">Fast overtid - status:
</t>
        </r>
        <r>
          <rPr>
            <sz val="8"/>
            <color indexed="81"/>
            <rFont val="Tahoma"/>
            <family val="2"/>
          </rPr>
          <t xml:space="preserve">Her er status for hvor mye overtid du har arbeidet hittil i år. Dette er kun for oversiktens sin del.
</t>
        </r>
      </text>
    </comment>
    <comment ref="E9" authorId="0" shapeId="0">
      <text>
        <r>
          <rPr>
            <sz val="9"/>
            <color indexed="81"/>
            <rFont val="Tahoma"/>
            <family val="2"/>
          </rPr>
          <t xml:space="preserve">Differansen mellom antallet timer du faktisk har jobbet totalt i hele år og antallet timer du skal jobbe hele dette året.
Er det minus, har du fortsatt ikke jobbet ditt årsverk. Er det pluss har du totalt arbeidet flere timer enn du skal dette året.
Er det pluss har du jobbet mer enn årsverket ditt.
Vær klar over at dette er inkludert overtid.
Har du mer enn 200 t  skal du ha en avtale med arbeidsgiver der også tillitsvalgt har godkjent dette.
Du ha ikke lov til å arbeide mer enn 300 timer overtid.
Se mer på Arbeidstilsynets nettsider http://bit.ly/ZTSR77 </t>
        </r>
      </text>
    </comment>
    <comment ref="B16" authorId="0" shapeId="0">
      <text>
        <r>
          <rPr>
            <b/>
            <sz val="8"/>
            <color indexed="81"/>
            <rFont val="Tahoma"/>
            <family val="2"/>
          </rPr>
          <t>Normal arbeidstid pr uke:</t>
        </r>
        <r>
          <rPr>
            <sz val="8"/>
            <color indexed="81"/>
            <rFont val="Tahoma"/>
            <family val="2"/>
          </rPr>
          <t xml:space="preserve">
Dette er den arbeidstiden du normalt skal arbeide hvis du arbeider i 100% stilling.
</t>
        </r>
      </text>
    </comment>
    <comment ref="G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H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I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J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K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L17" authorId="0" shapeId="0">
      <text>
        <r>
          <rPr>
            <b/>
            <sz val="9"/>
            <color indexed="81"/>
            <rFont val="Tahoma"/>
            <family val="2"/>
          </rPr>
          <t>uke.</t>
        </r>
        <r>
          <rPr>
            <sz val="9"/>
            <color indexed="81"/>
            <rFont val="Tahoma"/>
            <family val="2"/>
          </rPr>
          <t xml:space="preserve">
Du fyller inn antall dager du skal jobbe for hver enkelt uke. 
Skjemaet er forhåndsutfylt med dager for full stilling, dvs 5 dager for full uke.</t>
        </r>
      </text>
    </comment>
    <comment ref="F18" authorId="0" shapeId="0">
      <text>
        <r>
          <rPr>
            <b/>
            <sz val="9"/>
            <color indexed="81"/>
            <rFont val="Tahoma"/>
            <family val="2"/>
          </rPr>
          <t xml:space="preserve">Normal arbeidstid pr. dag.
</t>
        </r>
        <r>
          <rPr>
            <sz val="9"/>
            <color indexed="81"/>
            <rFont val="Tahoma"/>
            <family val="2"/>
          </rPr>
          <t xml:space="preserve">Her skriver du inn hvor mange timer din normale arbeidsdag er.
Skjemaet er forhåndsutfylt med 07.30 som er en normal arbeidsdag med betalt lunsjpause. </t>
        </r>
      </text>
    </comment>
    <comment ref="A22" authorId="0" shapeId="0">
      <text>
        <r>
          <rPr>
            <sz val="8"/>
            <color indexed="81"/>
            <rFont val="Tahoma"/>
            <family val="2"/>
          </rPr>
          <t>Her skriver du inn eventuelle merknader til perioden.</t>
        </r>
      </text>
    </comment>
    <comment ref="O64" authorId="0" shapeId="0">
      <text>
        <r>
          <rPr>
            <b/>
            <sz val="8"/>
            <color indexed="81"/>
            <rFont val="Tahoma"/>
            <family val="2"/>
          </rPr>
          <t xml:space="preserve">Attestert.
</t>
        </r>
        <r>
          <rPr>
            <sz val="8"/>
            <color indexed="81"/>
            <rFont val="Tahoma"/>
            <family val="2"/>
          </rPr>
          <t>Her signerer du og leverer skjemaet til henhold til rutinene ved din avdeling, normalt til nærmeste sjef.</t>
        </r>
        <r>
          <rPr>
            <sz val="8"/>
            <color indexed="81"/>
            <rFont val="Tahoma"/>
            <family val="2"/>
          </rPr>
          <t xml:space="preserve">
</t>
        </r>
      </text>
    </comment>
  </commentList>
</comments>
</file>

<file path=xl/comments4.xml><?xml version="1.0" encoding="utf-8"?>
<comments xmlns="http://schemas.openxmlformats.org/spreadsheetml/2006/main">
  <authors>
    <author>Leif E Broch</author>
  </authors>
  <commentList>
    <comment ref="M1" authorId="0" shapeId="0">
      <text>
        <r>
          <rPr>
            <b/>
            <sz val="8"/>
            <color indexed="81"/>
            <rFont val="Tahoma"/>
            <family val="2"/>
          </rPr>
          <t xml:space="preserve">Overføres til neste måned:
</t>
        </r>
        <r>
          <rPr>
            <sz val="8"/>
            <color indexed="81"/>
            <rFont val="Tahoma"/>
            <family val="2"/>
          </rPr>
          <t>Her gjøres det opp status for arbeidstids-regnskapet ditt, og resultatet føres videre til neste måned.</t>
        </r>
      </text>
    </comment>
    <comment ref="M4" authorId="0" shapeId="0">
      <text>
        <r>
          <rPr>
            <b/>
            <sz val="8"/>
            <color indexed="81"/>
            <rFont val="Tahoma"/>
            <family val="2"/>
          </rPr>
          <t xml:space="preserve">Fast overtid - status:
</t>
        </r>
        <r>
          <rPr>
            <sz val="8"/>
            <color indexed="81"/>
            <rFont val="Tahoma"/>
            <family val="2"/>
          </rPr>
          <t xml:space="preserve">Her er status for hvor mye overtid du har arbeidet hittil i år. Dette er kun for oversiktens sin del.
</t>
        </r>
      </text>
    </comment>
    <comment ref="E9" authorId="0" shapeId="0">
      <text>
        <r>
          <rPr>
            <sz val="9"/>
            <color indexed="81"/>
            <rFont val="Tahoma"/>
            <family val="2"/>
          </rPr>
          <t>Differansen mellom antallet timer du faktisk har jobbet totalt i hele år og antallet timer du skal jobbe hele dette året.
Er det minus, har du fortsatt ikke jobbet ditt årsverk. Er det pluss har du totalt arbeidet flere timer enn du skal dette året.
Er det pluss har du jobbet mer enn årsverket ditt.
Vær klar over at dette er inkludert overtid.
Har du mer enn 200 t  skal du ha en avtale med arbeidsgiver der også tillitsvalgt har godkjent dette.
Du ha ikke lov til å arbeide mer enn 300 timer overtid.
Se mer på Arbeidstilsynets nettsider http://bit.ly/ZTSR77</t>
        </r>
        <r>
          <rPr>
            <b/>
            <sz val="9"/>
            <color indexed="81"/>
            <rFont val="Tahoma"/>
            <family val="2"/>
          </rPr>
          <t xml:space="preserve"> </t>
        </r>
        <r>
          <rPr>
            <sz val="9"/>
            <color indexed="81"/>
            <rFont val="Tahoma"/>
            <family val="2"/>
          </rPr>
          <t xml:space="preserve">
</t>
        </r>
      </text>
    </comment>
    <comment ref="B16" authorId="0" shapeId="0">
      <text>
        <r>
          <rPr>
            <b/>
            <sz val="8"/>
            <color indexed="81"/>
            <rFont val="Tahoma"/>
            <family val="2"/>
          </rPr>
          <t>Normal arbeidstid pr uke:</t>
        </r>
        <r>
          <rPr>
            <sz val="8"/>
            <color indexed="81"/>
            <rFont val="Tahoma"/>
            <family val="2"/>
          </rPr>
          <t xml:space="preserve">
Dette er den arbeidstiden du normalt skal arbeide hvis du arbeider i 100% stilling.
</t>
        </r>
      </text>
    </comment>
    <comment ref="G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H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I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J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K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L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F18" authorId="0" shapeId="0">
      <text>
        <r>
          <rPr>
            <b/>
            <sz val="9"/>
            <color indexed="81"/>
            <rFont val="Tahoma"/>
            <family val="2"/>
          </rPr>
          <t xml:space="preserve">Normal arbeidstid pr. dag.
</t>
        </r>
        <r>
          <rPr>
            <sz val="9"/>
            <color indexed="81"/>
            <rFont val="Tahoma"/>
            <family val="2"/>
          </rPr>
          <t xml:space="preserve">Her skriver du inn hvor mange timer din normale arbeidsdag er.
Skjemaet er forhåndsutfylt med 07.30 som er en normal arbeidsdag med betalt lunsjpause. </t>
        </r>
      </text>
    </comment>
    <comment ref="A22" authorId="0" shapeId="0">
      <text>
        <r>
          <rPr>
            <sz val="8"/>
            <color indexed="81"/>
            <rFont val="Tahoma"/>
            <family val="2"/>
          </rPr>
          <t>Her skriver du inn eventuelle merknader til perioden.</t>
        </r>
      </text>
    </comment>
    <comment ref="O63" authorId="0" shapeId="0">
      <text>
        <r>
          <rPr>
            <b/>
            <sz val="8"/>
            <color indexed="81"/>
            <rFont val="Tahoma"/>
            <family val="2"/>
          </rPr>
          <t xml:space="preserve">Attestert.
</t>
        </r>
        <r>
          <rPr>
            <sz val="8"/>
            <color indexed="81"/>
            <rFont val="Tahoma"/>
            <family val="2"/>
          </rPr>
          <t>Her signerer du og leverer skjemaet til henhold til rutinene ved din avdeling, normalt til nærmeste sjef.</t>
        </r>
        <r>
          <rPr>
            <sz val="8"/>
            <color indexed="81"/>
            <rFont val="Tahoma"/>
            <family val="2"/>
          </rPr>
          <t xml:space="preserve">
</t>
        </r>
      </text>
    </comment>
  </commentList>
</comments>
</file>

<file path=xl/comments5.xml><?xml version="1.0" encoding="utf-8"?>
<comments xmlns="http://schemas.openxmlformats.org/spreadsheetml/2006/main">
  <authors>
    <author>Leif E Broch</author>
  </authors>
  <commentList>
    <comment ref="M1" authorId="0" shapeId="0">
      <text>
        <r>
          <rPr>
            <b/>
            <sz val="8"/>
            <color indexed="81"/>
            <rFont val="Tahoma"/>
            <family val="2"/>
          </rPr>
          <t xml:space="preserve">Overføres til neste måned:
</t>
        </r>
        <r>
          <rPr>
            <sz val="8"/>
            <color indexed="81"/>
            <rFont val="Tahoma"/>
            <family val="2"/>
          </rPr>
          <t>Her gjøres det opp status for arbeidstids-regnskapet ditt, og resultatet føres videre til neste måned.</t>
        </r>
      </text>
    </comment>
    <comment ref="M4" authorId="0" shapeId="0">
      <text>
        <r>
          <rPr>
            <b/>
            <sz val="8"/>
            <color indexed="81"/>
            <rFont val="Tahoma"/>
            <family val="2"/>
          </rPr>
          <t xml:space="preserve">Fast overtid - status:
</t>
        </r>
        <r>
          <rPr>
            <sz val="8"/>
            <color indexed="81"/>
            <rFont val="Tahoma"/>
            <family val="2"/>
          </rPr>
          <t xml:space="preserve">Her er status for hvor mye overtid du har arbeidet hittil i år. Dette er kun for oversiktens sin del.
</t>
        </r>
      </text>
    </comment>
    <comment ref="E9" authorId="0" shapeId="0">
      <text>
        <r>
          <rPr>
            <sz val="9"/>
            <color indexed="81"/>
            <rFont val="Tahoma"/>
            <family val="2"/>
          </rPr>
          <t xml:space="preserve">Differansen mellom antallet timer du faktisk har jobbet totalt i hele år og antallet timer du skal jobbe hele dette året.
Er det minus, har du fortsatt ikke jobbet ditt årsverk. Er det pluss har du totalt arbeidet flere timer enn du skal dette året.
Er det pluss har du jobbet mer enn årsverket ditt.
Vær klar over at dette er inkludert overtid.
Har du mer enn 200 t  skal du ha en avtale med arbeidsgiver der også tillitsvalgt har godkjent dette.
Du ha ikke lov til å arbeide mer enn 300 timer overtid.
Se mer på Arbeidstilsynets nettsider http://bit.ly/ZTSR77 </t>
        </r>
      </text>
    </comment>
    <comment ref="G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H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I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J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K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L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F18" authorId="0" shapeId="0">
      <text>
        <r>
          <rPr>
            <b/>
            <sz val="9"/>
            <color indexed="81"/>
            <rFont val="Tahoma"/>
            <family val="2"/>
          </rPr>
          <t xml:space="preserve">Normal arbeidstid pr. dag.
</t>
        </r>
        <r>
          <rPr>
            <sz val="9"/>
            <color indexed="81"/>
            <rFont val="Tahoma"/>
            <family val="2"/>
          </rPr>
          <t xml:space="preserve">Her skriver du inn hvor mange timer din normale arbeidsdag er.
Skjemaet er forhåndsutfylt med 07.30 som er en normal arbeidsdag med betalt lunsjpause. </t>
        </r>
      </text>
    </comment>
    <comment ref="A22" authorId="0" shapeId="0">
      <text>
        <r>
          <rPr>
            <sz val="8"/>
            <color indexed="81"/>
            <rFont val="Tahoma"/>
            <family val="2"/>
          </rPr>
          <t>Her skriver du inn eventuelle merknader til perioden.</t>
        </r>
      </text>
    </comment>
    <comment ref="O64" authorId="0" shapeId="0">
      <text>
        <r>
          <rPr>
            <b/>
            <sz val="8"/>
            <color indexed="81"/>
            <rFont val="Tahoma"/>
            <family val="2"/>
          </rPr>
          <t xml:space="preserve">Attestert.
</t>
        </r>
        <r>
          <rPr>
            <sz val="8"/>
            <color indexed="81"/>
            <rFont val="Tahoma"/>
            <family val="2"/>
          </rPr>
          <t>Her signerer du og leverer skjemaet til henhold til rutinene ved din avdeling, normalt til nærmeste sjef.</t>
        </r>
        <r>
          <rPr>
            <sz val="8"/>
            <color indexed="81"/>
            <rFont val="Tahoma"/>
            <family val="2"/>
          </rPr>
          <t xml:space="preserve">
</t>
        </r>
      </text>
    </comment>
  </commentList>
</comments>
</file>

<file path=xl/comments6.xml><?xml version="1.0" encoding="utf-8"?>
<comments xmlns="http://schemas.openxmlformats.org/spreadsheetml/2006/main">
  <authors>
    <author>Leif E Broch</author>
  </authors>
  <commentList>
    <comment ref="M1" authorId="0" shapeId="0">
      <text>
        <r>
          <rPr>
            <b/>
            <sz val="8"/>
            <color indexed="81"/>
            <rFont val="Tahoma"/>
            <family val="2"/>
          </rPr>
          <t xml:space="preserve">Overføres til neste måned:
</t>
        </r>
        <r>
          <rPr>
            <sz val="8"/>
            <color indexed="81"/>
            <rFont val="Tahoma"/>
            <family val="2"/>
          </rPr>
          <t>Her gjøres det opp status for arbeidstids-regnskapet ditt, og resultatet føres videre til neste måned.</t>
        </r>
      </text>
    </comment>
    <comment ref="M4" authorId="0" shapeId="0">
      <text>
        <r>
          <rPr>
            <b/>
            <sz val="8"/>
            <color indexed="81"/>
            <rFont val="Tahoma"/>
            <family val="2"/>
          </rPr>
          <t xml:space="preserve">Fast overtid - status:
</t>
        </r>
        <r>
          <rPr>
            <sz val="8"/>
            <color indexed="81"/>
            <rFont val="Tahoma"/>
            <family val="2"/>
          </rPr>
          <t xml:space="preserve">Her er status for hvor mye overtid du har arbeidet hittil i år. Dette er kun for oversiktens sin del.
</t>
        </r>
      </text>
    </comment>
    <comment ref="E9" authorId="0" shapeId="0">
      <text>
        <r>
          <rPr>
            <sz val="9"/>
            <color indexed="81"/>
            <rFont val="Tahoma"/>
            <family val="2"/>
          </rPr>
          <t xml:space="preserve">Differansen mellom antallet timer du faktisk har jobbet totalt i hele år og antallet timer du skal jobbe hele dette året.
Er det minus, har du fortsatt ikke jobbet ditt årsverk. Er det pluss har du totalt arbeidet flere timer enn du skal dette året.
Er det pluss har du jobbet mer enn årsverket ditt.
Vær klar over at dette er inkludert overtid.
Har du mer enn 200 t  skal du ha en avtale med arbeidsgiver der også tillitsvalgt har godkjent dette.
Du ha ikke lov til å arbeide mer enn 300 timer overtid.
Se mer på Arbeidstilsynets nettsider http://bit.ly/ZTSR77 </t>
        </r>
      </text>
    </comment>
    <comment ref="G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H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I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J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K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L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F18" authorId="0" shapeId="0">
      <text>
        <r>
          <rPr>
            <b/>
            <sz val="9"/>
            <color indexed="81"/>
            <rFont val="Tahoma"/>
            <family val="2"/>
          </rPr>
          <t xml:space="preserve">Normal arbeidstid pr. dag.
</t>
        </r>
        <r>
          <rPr>
            <sz val="9"/>
            <color indexed="81"/>
            <rFont val="Tahoma"/>
            <family val="2"/>
          </rPr>
          <t xml:space="preserve">Her skriver du inn hvor mange timer din normale arbeidsdag er.
Skjemaet er forhåndsutfylt med 07.30 som er en normal arbeidsdag med betalt lunsjpause. </t>
        </r>
      </text>
    </comment>
    <comment ref="A22" authorId="0" shapeId="0">
      <text>
        <r>
          <rPr>
            <sz val="8"/>
            <color indexed="81"/>
            <rFont val="Tahoma"/>
            <family val="2"/>
          </rPr>
          <t>Her skriver du inn eventuelle merknader til perioden.</t>
        </r>
      </text>
    </comment>
    <comment ref="O63" authorId="0" shapeId="0">
      <text>
        <r>
          <rPr>
            <b/>
            <sz val="8"/>
            <color indexed="81"/>
            <rFont val="Tahoma"/>
            <family val="2"/>
          </rPr>
          <t xml:space="preserve">Attestert.
</t>
        </r>
        <r>
          <rPr>
            <sz val="8"/>
            <color indexed="81"/>
            <rFont val="Tahoma"/>
            <family val="2"/>
          </rPr>
          <t>Her signerer du og leverer skjemaet til henhold til rutinene ved din avdeling, normalt til nærmeste sjef.</t>
        </r>
        <r>
          <rPr>
            <sz val="8"/>
            <color indexed="81"/>
            <rFont val="Tahoma"/>
            <family val="2"/>
          </rPr>
          <t xml:space="preserve">
</t>
        </r>
      </text>
    </comment>
  </commentList>
</comments>
</file>

<file path=xl/comments7.xml><?xml version="1.0" encoding="utf-8"?>
<comments xmlns="http://schemas.openxmlformats.org/spreadsheetml/2006/main">
  <authors>
    <author>Leif E Broch</author>
  </authors>
  <commentList>
    <comment ref="M1" authorId="0" shapeId="0">
      <text>
        <r>
          <rPr>
            <b/>
            <sz val="8"/>
            <color indexed="81"/>
            <rFont val="Tahoma"/>
            <family val="2"/>
          </rPr>
          <t xml:space="preserve">Overføres til neste måned:
</t>
        </r>
        <r>
          <rPr>
            <sz val="8"/>
            <color indexed="81"/>
            <rFont val="Tahoma"/>
            <family val="2"/>
          </rPr>
          <t>Her gjøres det opp status for arbeidstids-regnskapet ditt, og resultatet føres videre til neste måned.</t>
        </r>
      </text>
    </comment>
    <comment ref="M4" authorId="0" shapeId="0">
      <text>
        <r>
          <rPr>
            <b/>
            <sz val="8"/>
            <color indexed="81"/>
            <rFont val="Tahoma"/>
            <family val="2"/>
          </rPr>
          <t xml:space="preserve">Fast overtid - status:
</t>
        </r>
        <r>
          <rPr>
            <sz val="8"/>
            <color indexed="81"/>
            <rFont val="Tahoma"/>
            <family val="2"/>
          </rPr>
          <t xml:space="preserve">Her er status for hvor mye overtid du har arbeidet hittil i år. Dette er kun for oversiktens sin del.
</t>
        </r>
      </text>
    </comment>
    <comment ref="E9" authorId="0" shapeId="0">
      <text>
        <r>
          <rPr>
            <b/>
            <sz val="9"/>
            <color indexed="81"/>
            <rFont val="Tahoma"/>
            <family val="2"/>
          </rPr>
          <t>Leif E Broch:</t>
        </r>
        <r>
          <rPr>
            <sz val="9"/>
            <color indexed="81"/>
            <rFont val="Tahoma"/>
            <family val="2"/>
          </rPr>
          <t xml:space="preserve">
Differansen mellom antallet timer du faktisk har jobbet totalt i hele år og antallet timer du skal jobbe hele dette året.
Er det minus, har du fortsatt ikke jobbet ditt årsverk. Er det pluss har du totalt arbeidet flere timer enn du skal dette året.
Er det pluss har du jobbet mer enn årsverket ditt.
Vær klar over at dette er inkludert overtid.
Har du mer enn 200 t  skal du ha en avtale med arbeidsgiver der også tillitsvalgt har godkjent dette.
Du ha ikke lov til å arbeide mer enn 300 timer overtid.
Se mer på Arbeidstilsynets nettsider http://bit.ly/ZTSR77 </t>
        </r>
      </text>
    </comment>
    <comment ref="G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H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I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J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K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L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F18" authorId="0" shapeId="0">
      <text>
        <r>
          <rPr>
            <b/>
            <sz val="9"/>
            <color indexed="81"/>
            <rFont val="Tahoma"/>
            <family val="2"/>
          </rPr>
          <t xml:space="preserve">Normal arbeidstid pr. dag.
</t>
        </r>
        <r>
          <rPr>
            <sz val="9"/>
            <color indexed="81"/>
            <rFont val="Tahoma"/>
            <family val="2"/>
          </rPr>
          <t xml:space="preserve">Her skriver du inn hvor mange timer din normale arbeidsdag er.
Skjemaet er forhåndsutfylt med 07.30 som er en normal arbeidsdag med betalt lunsjpause. </t>
        </r>
      </text>
    </comment>
    <comment ref="A22" authorId="0" shapeId="0">
      <text>
        <r>
          <rPr>
            <sz val="8"/>
            <color indexed="81"/>
            <rFont val="Tahoma"/>
            <family val="2"/>
          </rPr>
          <t>Her skriver du inn eventuelle merknader til perioden.</t>
        </r>
      </text>
    </comment>
    <comment ref="O64" authorId="0" shapeId="0">
      <text>
        <r>
          <rPr>
            <b/>
            <sz val="8"/>
            <color indexed="81"/>
            <rFont val="Tahoma"/>
            <family val="2"/>
          </rPr>
          <t xml:space="preserve">Attestert.
</t>
        </r>
        <r>
          <rPr>
            <sz val="8"/>
            <color indexed="81"/>
            <rFont val="Tahoma"/>
            <family val="2"/>
          </rPr>
          <t>Her signerer du og leverer skjemaet til henhold til rutinene ved din avdeling, normalt til nærmeste sjef.</t>
        </r>
        <r>
          <rPr>
            <sz val="8"/>
            <color indexed="81"/>
            <rFont val="Tahoma"/>
            <family val="2"/>
          </rPr>
          <t xml:space="preserve">
</t>
        </r>
      </text>
    </comment>
  </commentList>
</comments>
</file>

<file path=xl/comments8.xml><?xml version="1.0" encoding="utf-8"?>
<comments xmlns="http://schemas.openxmlformats.org/spreadsheetml/2006/main">
  <authors>
    <author>Leif E Broch</author>
  </authors>
  <commentList>
    <comment ref="M1" authorId="0" shapeId="0">
      <text>
        <r>
          <rPr>
            <b/>
            <sz val="8"/>
            <color indexed="81"/>
            <rFont val="Tahoma"/>
            <family val="2"/>
          </rPr>
          <t xml:space="preserve">Overføres til neste måned:
</t>
        </r>
        <r>
          <rPr>
            <sz val="8"/>
            <color indexed="81"/>
            <rFont val="Tahoma"/>
            <family val="2"/>
          </rPr>
          <t>Her gjøres det opp status for arbeidstids-regnskapet ditt, og resultatet føres videre til neste måned.</t>
        </r>
      </text>
    </comment>
    <comment ref="M4" authorId="0" shapeId="0">
      <text>
        <r>
          <rPr>
            <b/>
            <sz val="8"/>
            <color indexed="81"/>
            <rFont val="Tahoma"/>
            <family val="2"/>
          </rPr>
          <t xml:space="preserve">Fast overtid - status:
</t>
        </r>
        <r>
          <rPr>
            <sz val="8"/>
            <color indexed="81"/>
            <rFont val="Tahoma"/>
            <family val="2"/>
          </rPr>
          <t xml:space="preserve">Her er status for hvor mye overtid du har arbeidet hittil i år. Dette er kun for oversiktens sin del.
</t>
        </r>
      </text>
    </comment>
    <comment ref="E9" authorId="0" shapeId="0">
      <text>
        <r>
          <rPr>
            <sz val="9"/>
            <color indexed="81"/>
            <rFont val="Tahoma"/>
            <family val="2"/>
          </rPr>
          <t xml:space="preserve">Differansen mellom antallet timer du faktisk har jobbet totalt i hele år og antallet timer du skal jobbe hele dette året.
Er det minus, har du fortsatt ikke jobbet ditt årsverk. Er det pluss har du totalt arbeidet flere timer enn du skal dette året.
Er det pluss har du jobbet mer enn årsverket ditt.
Vær klar over at dette er inkludert overtid.
Har du mer enn 200 t  skal du ha en avtale med arbeidsgiver der også tillitsvalgt har godkjent dette.
Du ha ikke lov til å arbeide mer enn 300 timer overtid.
Se mer på Arbeidstilsynets nettsider http://bit.ly/ZTSR77 </t>
        </r>
      </text>
    </comment>
    <comment ref="G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H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I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J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K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L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F18" authorId="0" shapeId="0">
      <text>
        <r>
          <rPr>
            <b/>
            <sz val="9"/>
            <color indexed="81"/>
            <rFont val="Tahoma"/>
            <family val="2"/>
          </rPr>
          <t xml:space="preserve">Normal arbeidstid pr. dag.
</t>
        </r>
        <r>
          <rPr>
            <sz val="9"/>
            <color indexed="81"/>
            <rFont val="Tahoma"/>
            <family val="2"/>
          </rPr>
          <t xml:space="preserve">Her skriver du inn hvor mange timer din normale arbeidsdag er.
Skjemaet er forhåndsutfylt med 07.30 som er en normal arbeidsdag med betalt lunsjpause. </t>
        </r>
      </text>
    </comment>
    <comment ref="A22" authorId="0" shapeId="0">
      <text>
        <r>
          <rPr>
            <sz val="8"/>
            <color indexed="81"/>
            <rFont val="Tahoma"/>
            <family val="2"/>
          </rPr>
          <t>Her skriver du inn eventuelle merknader til perioden.</t>
        </r>
      </text>
    </comment>
    <comment ref="O64" authorId="0" shapeId="0">
      <text>
        <r>
          <rPr>
            <b/>
            <sz val="8"/>
            <color indexed="81"/>
            <rFont val="Tahoma"/>
            <family val="2"/>
          </rPr>
          <t xml:space="preserve">Attestert.
</t>
        </r>
        <r>
          <rPr>
            <sz val="8"/>
            <color indexed="81"/>
            <rFont val="Tahoma"/>
            <family val="2"/>
          </rPr>
          <t>Her signerer du og leverer skjemaet til henhold til rutinene ved din avdeling, normalt til nærmeste sjef.</t>
        </r>
        <r>
          <rPr>
            <sz val="8"/>
            <color indexed="81"/>
            <rFont val="Tahoma"/>
            <family val="2"/>
          </rPr>
          <t xml:space="preserve">
</t>
        </r>
      </text>
    </comment>
  </commentList>
</comments>
</file>

<file path=xl/comments9.xml><?xml version="1.0" encoding="utf-8"?>
<comments xmlns="http://schemas.openxmlformats.org/spreadsheetml/2006/main">
  <authors>
    <author>Leif E Broch</author>
  </authors>
  <commentList>
    <comment ref="M1" authorId="0" shapeId="0">
      <text>
        <r>
          <rPr>
            <b/>
            <sz val="8"/>
            <color indexed="81"/>
            <rFont val="Tahoma"/>
            <family val="2"/>
          </rPr>
          <t xml:space="preserve">Overføres til neste måned:
</t>
        </r>
        <r>
          <rPr>
            <sz val="8"/>
            <color indexed="81"/>
            <rFont val="Tahoma"/>
            <family val="2"/>
          </rPr>
          <t>Her gjøres det opp status for arbeidstids-regnskapet ditt, og resultatet føres videre til neste måned.</t>
        </r>
      </text>
    </comment>
    <comment ref="M4" authorId="0" shapeId="0">
      <text>
        <r>
          <rPr>
            <b/>
            <sz val="8"/>
            <color indexed="81"/>
            <rFont val="Tahoma"/>
            <family val="2"/>
          </rPr>
          <t xml:space="preserve">Fast overtid - status:
</t>
        </r>
        <r>
          <rPr>
            <sz val="8"/>
            <color indexed="81"/>
            <rFont val="Tahoma"/>
            <family val="2"/>
          </rPr>
          <t xml:space="preserve">Her er status for hvor mye overtid du har arbeidet hittil i år. Dette er kun for oversiktens sin del.
</t>
        </r>
      </text>
    </comment>
    <comment ref="E9" authorId="0" shapeId="0">
      <text>
        <r>
          <rPr>
            <sz val="9"/>
            <color indexed="81"/>
            <rFont val="Tahoma"/>
            <family val="2"/>
          </rPr>
          <t xml:space="preserve">Differansen mellom antallet timer du faktisk har jobbet totalt i hele år og antallet timer du skal jobbe hele dette året.
Er det minus, har du fortsatt ikke jobbet ditt årsverk. Er det pluss har du totalt arbeidet flere timer enn du skal dette året.
Er det pluss har du jobbet mer enn årsverket ditt.
Vær klar over at dette er inkludert overtid.
Har du mer enn 200 t  skal du ha en avtale med arbeidsgiver der også tillitsvalgt har godkjent dette.
Du ha ikke lov til å arbeide mer enn 300 timer overtid.
Se mer på Arbeidstilsynets nettsider http://bit.ly/ZTSR77 </t>
        </r>
      </text>
    </comment>
    <comment ref="G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H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I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J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K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L17" authorId="0" shapeId="0">
      <text>
        <r>
          <rPr>
            <b/>
            <sz val="9"/>
            <color indexed="81"/>
            <rFont val="Tahoma"/>
            <family val="2"/>
          </rPr>
          <t>Antall dager med normal arbeidstid pr uke.</t>
        </r>
        <r>
          <rPr>
            <sz val="9"/>
            <color indexed="81"/>
            <rFont val="Tahoma"/>
            <family val="2"/>
          </rPr>
          <t xml:space="preserve">
Du fyller inn antall dager du skal jobbe for hver enkelt uke. 
Skjemaet er forhåndsutfylt med dager for full stilling, dvs 5 dager for full uke.</t>
        </r>
      </text>
    </comment>
    <comment ref="F18" authorId="0" shapeId="0">
      <text>
        <r>
          <rPr>
            <b/>
            <sz val="9"/>
            <color indexed="81"/>
            <rFont val="Tahoma"/>
            <family val="2"/>
          </rPr>
          <t xml:space="preserve">Normal arbeidstid pr. dag.
</t>
        </r>
        <r>
          <rPr>
            <sz val="9"/>
            <color indexed="81"/>
            <rFont val="Tahoma"/>
            <family val="2"/>
          </rPr>
          <t xml:space="preserve">Her skriver du inn hvor mange timer din normale arbeidsdag er.
Skjemaet er forhåndsutfylt med 07.30 som er en normal arbeidsdag med betalt lunsjpause. </t>
        </r>
      </text>
    </comment>
    <comment ref="A22" authorId="0" shapeId="0">
      <text>
        <r>
          <rPr>
            <sz val="8"/>
            <color indexed="81"/>
            <rFont val="Tahoma"/>
            <family val="2"/>
          </rPr>
          <t>Her skriver du inn eventuelle merknader til perioden.</t>
        </r>
      </text>
    </comment>
    <comment ref="O63" authorId="0" shapeId="0">
      <text>
        <r>
          <rPr>
            <b/>
            <sz val="8"/>
            <color indexed="81"/>
            <rFont val="Tahoma"/>
            <family val="2"/>
          </rPr>
          <t xml:space="preserve">Attestert.
</t>
        </r>
        <r>
          <rPr>
            <sz val="8"/>
            <color indexed="81"/>
            <rFont val="Tahoma"/>
            <family val="2"/>
          </rPr>
          <t>Her signerer du og leverer skjemaet til henhold til rutinene ved din avdeling, normalt til nærmeste sjef.</t>
        </r>
        <r>
          <rPr>
            <sz val="8"/>
            <color indexed="81"/>
            <rFont val="Tahoma"/>
            <family val="2"/>
          </rPr>
          <t xml:space="preserve">
</t>
        </r>
      </text>
    </comment>
  </commentList>
</comments>
</file>

<file path=xl/sharedStrings.xml><?xml version="1.0" encoding="utf-8"?>
<sst xmlns="http://schemas.openxmlformats.org/spreadsheetml/2006/main" count="1135" uniqueCount="240">
  <si>
    <t>Uke</t>
  </si>
  <si>
    <t>Dato</t>
  </si>
  <si>
    <t>Sum</t>
  </si>
  <si>
    <t>Dag</t>
  </si>
  <si>
    <t>Inn</t>
  </si>
  <si>
    <t>Ut</t>
  </si>
  <si>
    <t>Merknad</t>
  </si>
  <si>
    <t>Mandag</t>
  </si>
  <si>
    <t>Tirsdag</t>
  </si>
  <si>
    <t>Onsdag</t>
  </si>
  <si>
    <t>Torsdag</t>
  </si>
  <si>
    <t>Fredag</t>
  </si>
  <si>
    <t>Lørdag</t>
  </si>
  <si>
    <t>Søndag</t>
  </si>
  <si>
    <t>Ekstra arbeidstid</t>
  </si>
  <si>
    <t>Normal arbeidstid pr uke</t>
  </si>
  <si>
    <t>Overført fra forrige måned:</t>
  </si>
  <si>
    <t xml:space="preserve">Sum for </t>
  </si>
  <si>
    <t>måneden.</t>
  </si>
  <si>
    <t>Sum arbeidstid :</t>
  </si>
  <si>
    <t>Normal arbeidstid pr uke :</t>
  </si>
  <si>
    <t>1. Juledag</t>
  </si>
  <si>
    <t>+ / - arbeidstid pr. uke :</t>
  </si>
  <si>
    <t>Ekstra arbeidstid (Ikke OT) :</t>
  </si>
  <si>
    <t>Uke 1</t>
  </si>
  <si>
    <t>Normal arbeidstid :</t>
  </si>
  <si>
    <t>Normal Arbeidstid</t>
  </si>
  <si>
    <t>Tips.</t>
  </si>
  <si>
    <t>Forfatter.</t>
  </si>
  <si>
    <t>Start ute i året.</t>
  </si>
  <si>
    <t>Lagring.</t>
  </si>
  <si>
    <t>Uke 5</t>
  </si>
  <si>
    <t>Uke 6</t>
  </si>
  <si>
    <t>Uke 7</t>
  </si>
  <si>
    <t>Uke 9</t>
  </si>
  <si>
    <t>Uke 11</t>
  </si>
  <si>
    <t>Uke 13</t>
  </si>
  <si>
    <t>Langfredag</t>
  </si>
  <si>
    <t>Uke 19</t>
  </si>
  <si>
    <t>Uke 21</t>
  </si>
  <si>
    <t>Uke 22</t>
  </si>
  <si>
    <t>Uke 23</t>
  </si>
  <si>
    <t>Uke 24</t>
  </si>
  <si>
    <t>Uke 27</t>
  </si>
  <si>
    <t>Uke 28</t>
  </si>
  <si>
    <t>Uke 29</t>
  </si>
  <si>
    <t>Uke 30</t>
  </si>
  <si>
    <t>Uke 31</t>
  </si>
  <si>
    <t>Uke 32</t>
  </si>
  <si>
    <t>Uke 33</t>
  </si>
  <si>
    <t>Uke 34</t>
  </si>
  <si>
    <t>Uke 35</t>
  </si>
  <si>
    <t>Uke 36</t>
  </si>
  <si>
    <t>Uke 38</t>
  </si>
  <si>
    <t>Uke 39</t>
  </si>
  <si>
    <t>Uke 40</t>
  </si>
  <si>
    <t>Uke 42</t>
  </si>
  <si>
    <t>Uke 43</t>
  </si>
  <si>
    <t>Uke 44</t>
  </si>
  <si>
    <t>Uke 45</t>
  </si>
  <si>
    <t>Uke 46</t>
  </si>
  <si>
    <t>Uke 47</t>
  </si>
  <si>
    <t>Uke 48</t>
  </si>
  <si>
    <t>Kommentarer</t>
  </si>
  <si>
    <t>Overført fra forrige måned / år:</t>
  </si>
  <si>
    <t>Utbetalt OT denne måned:</t>
  </si>
  <si>
    <t>Sum timer (EA) som utbetales denne måned (trekkes fra timer til gode):</t>
  </si>
  <si>
    <t>Overføres til neste måned - arbeidstid + / - (etter evt utbetaling):</t>
  </si>
  <si>
    <t>OT fra forrige mnd:</t>
  </si>
  <si>
    <t>OT til gode (etter utbetaling) denne mnd:</t>
  </si>
  <si>
    <t>Nye versjoner.</t>
  </si>
  <si>
    <t>Evt. minustid fra forrige år:</t>
  </si>
  <si>
    <t>Faktiske timer - Årsdifferanse</t>
  </si>
  <si>
    <t>Fravær i arbeidstiden</t>
  </si>
  <si>
    <t xml:space="preserve">Overtid </t>
  </si>
  <si>
    <t>Overtid:</t>
  </si>
  <si>
    <t>Fravær i arbeidstiden:</t>
  </si>
  <si>
    <t>Uke 4</t>
  </si>
  <si>
    <t>Uke 8</t>
  </si>
  <si>
    <t>Uke 10</t>
  </si>
  <si>
    <t>Uke 12</t>
  </si>
  <si>
    <t>Uke 25</t>
  </si>
  <si>
    <t>Uke 26</t>
  </si>
  <si>
    <t>Uke 41</t>
  </si>
  <si>
    <t>Påskeaften</t>
  </si>
  <si>
    <t xml:space="preserve">Januar </t>
  </si>
  <si>
    <t>Februar</t>
  </si>
  <si>
    <t>Mars</t>
  </si>
  <si>
    <t>April</t>
  </si>
  <si>
    <t>Mai</t>
  </si>
  <si>
    <t>Juni</t>
  </si>
  <si>
    <t>Juli</t>
  </si>
  <si>
    <t>August</t>
  </si>
  <si>
    <t>September</t>
  </si>
  <si>
    <t>Oktober</t>
  </si>
  <si>
    <t>November</t>
  </si>
  <si>
    <t>Desember</t>
  </si>
  <si>
    <t>Utbetalt Timer</t>
  </si>
  <si>
    <t>Utbetalt overtid</t>
  </si>
  <si>
    <t>Sum hele året</t>
  </si>
  <si>
    <t>Månedsoversikt gjennom hele året.</t>
  </si>
  <si>
    <t>Arbeidstid pr. måned</t>
  </si>
  <si>
    <t>Overført til neste måned</t>
  </si>
  <si>
    <t>www.hobbiten.net</t>
  </si>
  <si>
    <t>"Brukerveiledninger er for feiginger" - "Når alt annet svikter, les brukerveiledningen."</t>
  </si>
  <si>
    <t>Føring av klokkeslett.</t>
  </si>
  <si>
    <t>Normal arbeidstid.</t>
  </si>
  <si>
    <t>Ekstra arbeide som ikke er overtid.</t>
  </si>
  <si>
    <t xml:space="preserve">Fravær i arbeidstiden. </t>
  </si>
  <si>
    <t>Avspassering.</t>
  </si>
  <si>
    <t>Overtid.</t>
  </si>
  <si>
    <t>Ferie.</t>
  </si>
  <si>
    <t>Sykdom.</t>
  </si>
  <si>
    <t>Permisjon.</t>
  </si>
  <si>
    <t>Forfatter - nye versoner.</t>
  </si>
  <si>
    <t>1. Filnavn.</t>
  </si>
  <si>
    <t>Du må lagre filen under nytt (ditt ?) navn, noe du blir tvunget til ved at filen du laster ned er en mal. Når du bruker ditt navn og avdeling som filnavn, vil dette komme med i toppteksten på hvert regneark som skrives ut.</t>
  </si>
  <si>
    <t>2. Pluss eller minus tid – når du tar regnearket i bruk.</t>
  </si>
  <si>
    <t>Ved første gangs bruk må du registrere din status for +/- tid. Dette gjør du i regnearket for januar – uavhengig av når du begynner å bruke regnearket. Timene/minuttene blir automatisk overført gjennom hele regnearket.</t>
  </si>
  <si>
    <t>Plusstid føres i ”turkis celle M15 i regnearket for januar”. Minustid føres i ”stor turkis cell B9 i regnearket for januar”</t>
  </si>
  <si>
    <t>Føring av klokkeslett.        ±</t>
  </si>
  <si>
    <t>Klokkeslett skrives slik 8:30 - åtte kolon tre null</t>
  </si>
  <si>
    <t>Normal arbeidstid.        ±</t>
  </si>
  <si>
    <t>Ekstra arbeide som ikke er overtid.        ±</t>
  </si>
  <si>
    <t xml:space="preserve">Enkelte arbeider tidvis utover normal arbeidstid, og tar dette ut i avspassering. Dette er arbeide som ikke er pålagt og som det ikke betales overtid for, og det føres i "Ekstra arbeidstid". </t>
  </si>
  <si>
    <t>Fravær i arbeidstiden.         ±</t>
  </si>
  <si>
    <t xml:space="preserve">Alt fravær fra arbeidsplassen, etter at du har kommet på arbeide, føres i "Fravær i arbeidstiden". </t>
  </si>
  <si>
    <t>Avspassering.        ±</t>
  </si>
  <si>
    <t>Avspasserer du en hel dag, skriver du ikke inn noe arbeidstid den dagen. Du har jo ikke arbeidet noe denne dagen. Du må ikke føre fravær i tillegg på Fravær i arbeidstiden - da blir du trukket dobbelt.</t>
  </si>
  <si>
    <t>Overtid.        ±</t>
  </si>
  <si>
    <t>Dersom du ikke har fast godtgjort overtid, noe som altså gjelder de fleste arbeidstakere, kan du kan bruke skjemaet til å registrere overtid, men da bare for oversiktens del. Vanlig overtidsskjema må fortsatt fylles ut.</t>
  </si>
  <si>
    <t>Ferie.        ±</t>
  </si>
  <si>
    <t>Sykdom.        ±</t>
  </si>
  <si>
    <t>Permisjon.        ±</t>
  </si>
  <si>
    <t>Forfatter - nye versjoner.        ±</t>
  </si>
  <si>
    <t>Til toppen.</t>
  </si>
  <si>
    <t>Snarveistips.</t>
  </si>
  <si>
    <t>Snarveistips.      ±</t>
  </si>
  <si>
    <t>Regnearket baserer seg på at du taster inn tid når du kommer og tid når du går, som i et manuelt fleksiskjema. Dette gjøres i "Normal arbeidstid".</t>
  </si>
  <si>
    <t>Har du permisjon med lønn, føres dette her som normal arbeidstid.
Er det uten lønn, føres det IKKE arbeidstid - med mindre du blir trukket for dette over lønnsslippen. Da er du nødt til å føre det som timer her, ellers vil du bli trukket to ganger.</t>
  </si>
  <si>
    <t>Regneark for registrering av arbeidstid / fleksitid.</t>
  </si>
  <si>
    <t xml:space="preserve">Hvis du lurer på noen felt, kan du la musepekeren hvile på de cellene som har en liten rød trekant øverst i høyre hjørne. Da får du frem en "Merknad" med forklaring. De aller fleste feltene er for øvrig låst, slik at du ikke skal kunne endre på skjemaet. </t>
  </si>
  <si>
    <t>Etter at du har tatt skjemaet i bruk, bør du slett merknaden som står i tekstboksen i januar måned.</t>
  </si>
  <si>
    <t>Legg inn en snarvei til filen i mappen oppstart,da starter regnearket hver gang du starter maskinen. Da er det lettere å huske å skrive inn fremmøtetid. Du kan eventuelt legge inn en snarvei på skrivebordet eller på officeverktøylinjen for å gjøre arket arket lettere tilgjengelig.</t>
  </si>
  <si>
    <t>Start ute i året. ±</t>
  </si>
  <si>
    <t>Merknadsrubrikkene.</t>
  </si>
  <si>
    <t>Hvordan føre timer som tas ut ved økonomisk kompensasjon.</t>
  </si>
  <si>
    <t>Cellebeskyttelse.</t>
  </si>
  <si>
    <t>Ansvar for feil, misforståelser, misbruk, feiltasting m.m.</t>
  </si>
  <si>
    <t>Merknadsrubrikkene. ±</t>
  </si>
  <si>
    <t>Under "Merknad" kan du skrive korte meldinger til den enkelte dag, f.eks ved syk, ferie, kommunestyremøte m.m.. 
Tekstboksen "Merknader til perioden" kan du bruke til å skrive tekst om du skulle ha behov for kommentarer til perioden.</t>
  </si>
  <si>
    <t>Hvordan føre timer som tas ut ved økonomisk kompensasjon. ±</t>
  </si>
  <si>
    <t>Hvis du henter ut timer som du har til gode, enten ekstra arbeidstid eller overtid, fører du dette i de lysegrønne feltene. Da blir ditt tilgodehavende nedjustert med det antall timer du skriver inn der.</t>
  </si>
  <si>
    <t>Cellebeskyttelse. ±</t>
  </si>
  <si>
    <t>Ansvar for feil, misforståelser, misbruk, feiltasting m.m. ±</t>
  </si>
  <si>
    <t>Tilbakemelding. ±</t>
  </si>
  <si>
    <t>Tilbakemelding.</t>
  </si>
  <si>
    <t>For øvrig, er du ikke fornøyd med skjemaet, kan du jo bare la være å bruke det.... :-)</t>
  </si>
  <si>
    <t>Jeg tar gjerne i mot tilbakemeldinger, og da særlig konstruktive forslag om forbedringer, epost:</t>
  </si>
  <si>
    <t>mailto:post@hobbiten.net?subject=Tilbakemelding - Tidregistreringsskjema</t>
  </si>
  <si>
    <t>Overtid 50%</t>
  </si>
  <si>
    <t>Overtid 100%</t>
  </si>
  <si>
    <t>Overtid 50% - til kl. 21:00.</t>
  </si>
  <si>
    <t>Overtid 100% - fra kl. 21:00.</t>
  </si>
  <si>
    <t>Konto:</t>
  </si>
  <si>
    <t>Bruk av arket "Beregning av OT".</t>
  </si>
  <si>
    <t>Bruk av arket "Beregning av OT".  ±</t>
  </si>
  <si>
    <t>Oversikt:</t>
  </si>
  <si>
    <t>Ved første gangs bruk.</t>
  </si>
  <si>
    <t>Årsoversikt.        ±</t>
  </si>
  <si>
    <t>I arket årsoversikt finner du månedssummene for den enkelte type arbeidstid. Dette er kun for oversiktens del.</t>
  </si>
  <si>
    <t>Årsoversikt. </t>
  </si>
  <si>
    <t>Uke 49</t>
  </si>
  <si>
    <t>Uke 51</t>
  </si>
  <si>
    <t>Uke 20</t>
  </si>
  <si>
    <t>Uke 50</t>
  </si>
  <si>
    <t>2. Juledag</t>
  </si>
  <si>
    <t>2. Pinsedag</t>
  </si>
  <si>
    <t>Sum overtid i år (AML § 10-6) Overføres til neste måned:</t>
  </si>
  <si>
    <t>Uke 2</t>
  </si>
  <si>
    <t>Uke 3</t>
  </si>
  <si>
    <t>1. Pinsdag</t>
  </si>
  <si>
    <t xml:space="preserve">MERKNADER TIL PERIODEN:  </t>
  </si>
  <si>
    <t>Signatur (arbeidstaker)</t>
  </si>
  <si>
    <t>Godkjent (overordnet)</t>
  </si>
  <si>
    <t>Signatur</t>
  </si>
  <si>
    <t>Sum arbeidstid:</t>
  </si>
  <si>
    <t>Ekstra arbeidstid (EA Ikke OT):</t>
  </si>
  <si>
    <t>Normal arbeidstid:</t>
  </si>
  <si>
    <t>Antall dager med normal arbeidstid</t>
  </si>
  <si>
    <t>Normal arbeidstid pr dag er timer:</t>
  </si>
  <si>
    <t>Fasterlavn</t>
  </si>
  <si>
    <t>Kr. H.dag</t>
  </si>
  <si>
    <t>Grunnlovsdag</t>
  </si>
  <si>
    <t>Uke 52</t>
  </si>
  <si>
    <t>Juleaften (4:30t)</t>
  </si>
  <si>
    <t>Nyttårsaften (4:30t)</t>
  </si>
  <si>
    <t xml:space="preserve">Antall arbeids- dager </t>
  </si>
  <si>
    <t>Antall dager og timer</t>
  </si>
  <si>
    <t>du skal arbeide i</t>
  </si>
  <si>
    <t xml:space="preserve">Hvis du lurer på noen felt, kan du la musepekeren hvile på de cellene som har en liten rød trekant øverst i høyre hjørne. Da får du frem en "Merknad" med forklaring. De aller fleste feltene er for øvrig låst, slik at du ikke skal kunne endre på skjemaet. 
Etter at du har tatt skjemaet i bruk, bør du slette denne teksten i merknaden.   LES BRUKERVEILEDNINGEN SELV OM DET ER FOR "FEIGINGER"! </t>
  </si>
  <si>
    <t>dette året (- ferie):</t>
  </si>
  <si>
    <t>Arbeidstid iht normal arbeidstid pr dag</t>
  </si>
  <si>
    <t>1. Nyttårsdag</t>
  </si>
  <si>
    <t>Har du overtid som skal overføres, fører du dette i celle E6, dvs timer som ikke er hentet ut føres dette her,  men husk da på at ditt totale timetall øker i månedsoversikten, men IKKE i jf. årsoversikten (jf. AML § 10-6) iom at det er timer fra fjoråret.</t>
  </si>
  <si>
    <r>
      <t xml:space="preserve">Overtidsoversikten er for å ha kontroll med hvor mye overtid du har arbeidet, jf. hvor mye du har lov til å arbeid jf. AML § 10-6.
</t>
    </r>
    <r>
      <rPr>
        <b/>
        <sz val="10"/>
        <rFont val="Arial"/>
        <family val="2"/>
      </rPr>
      <t>VIKTIG:</t>
    </r>
    <r>
      <rPr>
        <sz val="10"/>
        <rFont val="Arial"/>
        <family val="2"/>
      </rPr>
      <t xml:space="preserve">
Det er ingen omregning når det gjelder tillegg - hvilken OT-sats du skal bruke. Så du må selv holde kontroll på hvilke timer som er 50% og hvilke som er 100%. Noen henter ut tillegget i økonomisk kompesasjon og avspasserer timene. Variasjonene er mange, så her må du selv holde kontroll. Her kan du bruke arket "Beregning av OT" til å sortere arbeidstiden i henholdsvis 50 og 100%. </t>
    </r>
  </si>
  <si>
    <t>Feriedager føres med full arbeidstid, 0800-15:30. Du bør føre Ferie i merknadsrubrikken for å holde oversikten.</t>
  </si>
  <si>
    <t>Fravær pga sykdom føres med full arbeidstid, 0800-15:30. Du bør føre Sykdom i merknadsrubrikken.</t>
  </si>
  <si>
    <t>Ved første gangs bruk: (Start ute i året - Se eget punkt for dette.)        ±</t>
  </si>
  <si>
    <r>
      <t xml:space="preserve">Skjemaet er lagt opp slik at du står i minus med den arbeidstiden du skal arbeide med pr. måned.
Dette innebærer at dersom du begynner å bruke skjemaet i september, så er du rimelig på minus i og med at skjemaet ikke har registrert noen arbeidstid i perioden januar - august.
Starter du med å bruke skjemaet ute i året, legger du inn 0 i de turkise cellene i rad 17 </t>
    </r>
    <r>
      <rPr>
        <b/>
        <sz val="10"/>
        <rFont val="Arial"/>
        <family val="2"/>
      </rPr>
      <t>Antall dager med normal arbeidstid</t>
    </r>
    <r>
      <rPr>
        <sz val="10"/>
        <rFont val="Arial"/>
        <family val="2"/>
      </rPr>
      <t xml:space="preserve"> i alle ukene i hver måned før du begynner å bruke skjemaet.</t>
    </r>
  </si>
  <si>
    <t xml:space="preserve">Skjemaet er lagt opp slik at hver uke beregnes med med normal arbeidstid * antall arbeidsdager.
For de som har en normal arbeidsdag på 07:30 timer med betalt lunsj,  er alt forhåndsutfylt.  </t>
  </si>
  <si>
    <t xml:space="preserve">Brukerveiledning for tidsregisteringsskjema. </t>
  </si>
  <si>
    <t>Spesielt for onsdag før påske, jule- og nyttårsaften.         ±</t>
  </si>
  <si>
    <t>Skjemaet er lagd av Leif E Broch - som arbeider som informasjonssjef i Eigersund kommune, men skjemaet er lagd av meg på min fritid og har ikke noe med min jobb å gjøre.</t>
  </si>
  <si>
    <t>Nye versjoner kommer hvert år på www.hobbiten.net Videre blir det annonsert på Twitter fra @lebroch med hashtag #flexitid</t>
  </si>
  <si>
    <t>Uke 37</t>
  </si>
  <si>
    <r>
      <rPr>
        <b/>
        <sz val="10"/>
        <rFont val="Arial"/>
        <family val="2"/>
      </rPr>
      <t>Deltidsjobbing:</t>
    </r>
    <r>
      <rPr>
        <sz val="10"/>
        <rFont val="Arial"/>
        <family val="2"/>
      </rPr>
      <t xml:space="preserve">
Jobber du deltid og arbeider fulle dager må du også endre  hvor mange dager du jobber i den enkelte uke. Det gjør du i de turkise cellene </t>
    </r>
    <r>
      <rPr>
        <b/>
        <sz val="10"/>
        <rFont val="Arial"/>
        <family val="2"/>
      </rPr>
      <t>Antall dager med normal arbeidstid</t>
    </r>
    <r>
      <rPr>
        <sz val="10"/>
        <rFont val="Arial"/>
        <family val="2"/>
      </rPr>
      <t xml:space="preserve"> (rad 17) og det må du gjøre hver måned.
</t>
    </r>
  </si>
  <si>
    <t>Skjemaet er laget av meg som privatperson og jeg tar intet ansvar for bruken av dette. Det er et tilbud fra meg som privatperson  og det er fritt å bruke det, men ikke for videresalg. Det er gjennomført en nitidig kvalitetskontroll, med egen sjekkliste som du finner på www.hobbiten.net/tid</t>
  </si>
  <si>
    <t xml:space="preserve">Skjemaet er beskyttet med passord og skjemaet er også lagt opp slik at du ikke kan velge låste celler. Årsaken er at du ikke skal taste feil og slette formler og/eller celler som er viktige. Dette gir imidlertid ingen beskyttelse da internett er fullt av verktøy for å cracke passord. </t>
  </si>
  <si>
    <t>Frigjøringsdag</t>
  </si>
  <si>
    <r>
      <rPr>
        <b/>
        <sz val="10"/>
        <rFont val="Arial"/>
        <family val="2"/>
      </rPr>
      <t>Ikke 7:30t arbeidsdag?</t>
    </r>
    <r>
      <rPr>
        <sz val="10"/>
        <rFont val="Arial"/>
        <family val="2"/>
      </rPr>
      <t>:
Dersom du har annen arbeidstid , f.eks 8:00) må du endre normal arbeidstid per dag i turkis celle  F18 i januar.  Denne endrer  automatisk for hver måned når du endrer i januar, men kan overskrives  i alle måneder. I tillegg må du endre onsdag før påske, jule- og nyttårsaften ved å endre arbeidstiden disse dagene. Se egen merknad om dette i arket for påske og desember.</t>
    </r>
  </si>
  <si>
    <t>Skærtorsdag</t>
  </si>
  <si>
    <t>Første påskedag</t>
  </si>
  <si>
    <t>Andre påskedag</t>
  </si>
  <si>
    <t>(4:30)</t>
  </si>
  <si>
    <t>Normal arbeidstid</t>
  </si>
  <si>
    <t>Prosjekt:</t>
  </si>
  <si>
    <t>Art</t>
  </si>
  <si>
    <t>Arbeidstid</t>
  </si>
  <si>
    <t>Beregning av overtid.</t>
  </si>
  <si>
    <t>Uke 14</t>
  </si>
  <si>
    <t>Uke 15</t>
  </si>
  <si>
    <t>Uke 16</t>
  </si>
  <si>
    <t>Uke 17</t>
  </si>
  <si>
    <t>Beregning av overtid:  Celler med formler er låst, øvrige kan fritt skrives i/endres.
Her kan du regne ut fordeling av overtidstimer de dagene du har overtid, og skal levere egen timeliste for dette for utbetaling.
Eksempel: En dag fortsatte du å arbeide utover vanlig arbeidsdag kl. 15:30, og fortsatte på jobben til kl. 22:30.  Nå var du  beordret på møte i tiden kl. 19:00-22:30, men for å gjøre det enkelte for deg selv ble du på jobb etter at normalarbeidsdagen var slutt. Da skal du i utgangspunktet føre tiden fra kl. 15:30-19:00 som ekstra arbeidstid på den arbeidsdagen i det ordinære arbeidstidsregnskapet. Du kan få utbetalt time for time for ekstra arbeidstid derfor er det lagd som en egen kolonne.  Du fører dette slik:
Normal arbeidstid: 08:00 - 15:30 Ekstra arbeidstid: 15:30 - 19:00 = 3:30    50% overtid: 19:00 - 21:00 = 02:00 100% overtid: 21:00 - 22:30 = 1:30
Dette arket kan kopieres slik at du lagret en kopi hvis du trenger flere. Pek på fanenavnet og høyreklikk, velg kopier.
Merknadsfeltet blir ikke med på en utskrift.</t>
  </si>
  <si>
    <r>
      <t xml:space="preserve">Onsdag før påske, jule- og nyttårsaften er det arbeidstid til 12:00. Skjemaet er lagt opp med 0730-12:00, en arbeidsdag på 4:30.  Dette registreres med 0,6 av en normal  arbeidsdag på 07:30t. Har du annen arbeidstid, må du endre dette.
Er din arbeidsdag på 8:00 og ikke 7:30 må du føre følgende under </t>
    </r>
    <r>
      <rPr>
        <b/>
        <sz val="10"/>
        <rFont val="Arial"/>
        <family val="2"/>
      </rPr>
      <t>Antall dager med normal arbeidstid</t>
    </r>
    <r>
      <rPr>
        <sz val="10"/>
        <rFont val="Arial"/>
        <family val="2"/>
      </rPr>
      <t xml:space="preserve">: 2,564 i uke 13 (turkis celle) i påske-måneden og i desember. Om du har annen fast arbeidstid, må du nesten selv beregne dette ved å prøve og feile. </t>
    </r>
  </si>
  <si>
    <r>
      <t>Off.H.dag/</t>
    </r>
    <r>
      <rPr>
        <sz val="10"/>
        <color theme="1"/>
        <rFont val="Arial Narrow"/>
        <family val="2"/>
      </rPr>
      <t>Uke 18</t>
    </r>
  </si>
  <si>
    <t>*Merk at Overtid kun gir oversikt over antall timer som er arbeidet overtid den enkelte måned, ikke totaltid inkludert eventuell overtid fra året før.</t>
  </si>
  <si>
    <t>OT til gode (etter utbetaling) den enkelte måned finner du celle M6.</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</si>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</sst>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00"/>
  </numFmts>
  <fonts count="70" x14ac:knownFonts="1">
    <font>
      <sz val="10"/>
      <name val="Arial"/>
    </font>
    <font>
      <sz val="10"/>
      <name val="Arial"/>
      <family val="2"/>
    </font>
    <font>
      <sz val="10"/>
      <name val="Arial Narrow"/>
      <family val="2"/>
    </font>
    <font>
      <b/>
      <sz val="10"/>
      <name val="Arial Narrow"/>
      <family val="2"/>
    </font>
    <font>
      <sz val="10"/>
      <color indexed="10"/>
      <name val="Arial Narrow"/>
      <family val="2"/>
    </font>
    <font>
      <b/>
      <sz val="10"/>
      <color indexed="10"/>
      <name val="Arial Narrow"/>
      <family val="2"/>
    </font>
    <font>
      <sz val="10"/>
      <color indexed="12"/>
      <name val="Arial Narrow"/>
      <family val="2"/>
    </font>
    <font>
      <b/>
      <sz val="10"/>
      <color indexed="12"/>
      <name val="Arial Narrow"/>
      <family val="2"/>
    </font>
    <font>
      <sz val="10"/>
      <color indexed="17"/>
      <name val="Arial Narrow"/>
      <family val="2"/>
    </font>
    <font>
      <b/>
      <sz val="10"/>
      <color indexed="17"/>
      <name val="Arial Narrow"/>
      <family val="2"/>
    </font>
    <font>
      <sz val="10"/>
      <color indexed="9"/>
      <name val="Arial Narrow"/>
      <family val="2"/>
    </font>
    <font>
      <b/>
      <sz val="10"/>
      <name val="Arial"/>
      <family val="2"/>
    </font>
    <font>
      <b/>
      <sz val="10"/>
      <name val="Arial Narrow"/>
      <family val="2"/>
    </font>
    <font>
      <u/>
      <sz val="5"/>
      <color indexed="12"/>
      <name val="Arial"/>
      <family val="2"/>
    </font>
    <font>
      <sz val="10"/>
      <color indexed="14"/>
      <name val="Arial Narrow"/>
      <family val="2"/>
    </font>
    <font>
      <b/>
      <sz val="10"/>
      <color indexed="14"/>
      <name val="Arial Narrow"/>
      <family val="2"/>
    </font>
    <font>
      <sz val="9"/>
      <color indexed="10"/>
      <name val="Arial Narrow"/>
      <family val="2"/>
    </font>
    <font>
      <sz val="9"/>
      <color indexed="12"/>
      <name val="Arial Narrow"/>
      <family val="2"/>
    </font>
    <font>
      <sz val="9"/>
      <color indexed="17"/>
      <name val="Arial Narrow"/>
      <family val="2"/>
    </font>
    <font>
      <sz val="9"/>
      <color indexed="14"/>
      <name val="Arial Narrow"/>
      <family val="2"/>
    </font>
    <font>
      <b/>
      <sz val="12"/>
      <name val="Arial"/>
      <family val="2"/>
    </font>
    <font>
      <b/>
      <sz val="12"/>
      <name val="Arial Narrow"/>
      <family val="2"/>
    </font>
    <font>
      <sz val="10"/>
      <name val="Arial"/>
      <family val="2"/>
    </font>
    <font>
      <b/>
      <sz val="16"/>
      <name val="Arial"/>
      <family val="2"/>
    </font>
    <font>
      <b/>
      <sz val="9"/>
      <name val="Arial Narrow"/>
      <family val="2"/>
    </font>
    <font>
      <sz val="8"/>
      <name val="Arial Narrow"/>
      <family val="2"/>
    </font>
    <font>
      <sz val="8"/>
      <color indexed="81"/>
      <name val="Tahoma"/>
      <family val="2"/>
    </font>
    <font>
      <b/>
      <sz val="8"/>
      <color indexed="81"/>
      <name val="Tahoma"/>
      <family val="2"/>
    </font>
    <font>
      <b/>
      <sz val="9"/>
      <name val="Arial"/>
      <family val="2"/>
    </font>
    <font>
      <b/>
      <sz val="11"/>
      <name val="Arial Narrow"/>
      <family val="2"/>
    </font>
    <font>
      <b/>
      <sz val="11"/>
      <name val="Arial"/>
      <family val="2"/>
    </font>
    <font>
      <sz val="11"/>
      <name val="Arial Narrow"/>
      <family val="2"/>
    </font>
    <font>
      <sz val="11"/>
      <name val="Arial"/>
      <family val="2"/>
    </font>
    <font>
      <b/>
      <sz val="11"/>
      <color indexed="10"/>
      <name val="Arial Narrow"/>
      <family val="2"/>
    </font>
    <font>
      <sz val="11"/>
      <color indexed="10"/>
      <name val="Arial Narrow"/>
      <family val="2"/>
    </font>
    <font>
      <b/>
      <sz val="11"/>
      <color indexed="10"/>
      <name val="Arial"/>
      <family val="2"/>
    </font>
    <font>
      <sz val="8"/>
      <color indexed="10"/>
      <name val="Tahoma"/>
      <family val="2"/>
    </font>
    <font>
      <sz val="10"/>
      <color indexed="10"/>
      <name val="Arial"/>
      <family val="2"/>
    </font>
    <font>
      <b/>
      <sz val="8"/>
      <name val="Arial Narrow"/>
      <family val="2"/>
    </font>
    <font>
      <sz val="10"/>
      <color indexed="13"/>
      <name val="Arial Narrow"/>
      <family val="2"/>
    </font>
    <font>
      <sz val="10"/>
      <color indexed="48"/>
      <name val="Arial"/>
      <family val="2"/>
    </font>
    <font>
      <sz val="10"/>
      <color indexed="14"/>
      <name val="Arial"/>
      <family val="2"/>
    </font>
    <font>
      <sz val="10"/>
      <color indexed="17"/>
      <name val="Arial"/>
      <family val="2"/>
    </font>
    <font>
      <b/>
      <sz val="10"/>
      <color indexed="10"/>
      <name val="Arial"/>
      <family val="2"/>
    </font>
    <font>
      <b/>
      <sz val="10"/>
      <color indexed="48"/>
      <name val="Arial"/>
      <family val="2"/>
    </font>
    <font>
      <b/>
      <sz val="10"/>
      <color indexed="14"/>
      <name val="Arial"/>
      <family val="2"/>
    </font>
    <font>
      <b/>
      <sz val="10"/>
      <color indexed="17"/>
      <name val="Arial"/>
      <family val="2"/>
    </font>
    <font>
      <sz val="16"/>
      <name val="Arial"/>
      <family val="2"/>
    </font>
    <font>
      <b/>
      <i/>
      <sz val="10"/>
      <name val="Arial"/>
      <family val="2"/>
    </font>
    <font>
      <i/>
      <sz val="10"/>
      <name val="Arial"/>
      <family val="2"/>
    </font>
    <font>
      <sz val="10"/>
      <name val="Arial"/>
      <family val="2"/>
    </font>
    <font>
      <u/>
      <sz val="10"/>
      <color indexed="12"/>
      <name val="Arial"/>
      <family val="2"/>
    </font>
    <font>
      <b/>
      <sz val="16"/>
      <color indexed="8"/>
      <name val="Verdana"/>
      <family val="2"/>
    </font>
    <font>
      <b/>
      <sz val="10"/>
      <color indexed="8"/>
      <name val="Verdana"/>
      <family val="2"/>
    </font>
    <font>
      <sz val="8"/>
      <name val="Arial"/>
      <family val="2"/>
    </font>
    <font>
      <b/>
      <sz val="10"/>
      <color indexed="8"/>
      <name val="Arial Narrow"/>
      <family val="2"/>
    </font>
    <font>
      <sz val="10"/>
      <color indexed="8"/>
      <name val="Arial Narrow"/>
      <family val="2"/>
    </font>
    <font>
      <sz val="10"/>
      <color indexed="47"/>
      <name val="Arial Narrow"/>
      <family val="2"/>
    </font>
    <font>
      <b/>
      <sz val="10"/>
      <color indexed="9"/>
      <name val="Arial Narrow"/>
      <family val="2"/>
    </font>
    <font>
      <sz val="9"/>
      <color indexed="81"/>
      <name val="Tahoma"/>
      <family val="2"/>
    </font>
    <font>
      <b/>
      <sz val="9"/>
      <color indexed="81"/>
      <name val="Tahoma"/>
      <family val="2"/>
    </font>
    <font>
      <sz val="10"/>
      <color theme="0"/>
      <name val="Arial Narrow"/>
      <family val="2"/>
    </font>
    <font>
      <sz val="10"/>
      <color rgb="FF0070C0"/>
      <name val="Arial Narrow"/>
      <family val="2"/>
    </font>
    <font>
      <sz val="10"/>
      <color rgb="FFFF0000"/>
      <name val="Arial Narrow"/>
      <family val="2"/>
    </font>
    <font>
      <sz val="10"/>
      <color rgb="FFFFFF00"/>
      <name val="Arial Narrow"/>
      <family val="2"/>
    </font>
    <font>
      <sz val="10"/>
      <color theme="1"/>
      <name val="Arial Narrow"/>
      <family val="2"/>
    </font>
    <font>
      <b/>
      <sz val="14"/>
      <name val="Arial Narrow"/>
      <family val="2"/>
    </font>
    <font>
      <b/>
      <sz val="10"/>
      <color rgb="FFFF0000"/>
      <name val="Arial Narrow"/>
      <family val="2"/>
    </font>
    <font>
      <b/>
      <sz val="10"/>
      <color rgb="FF0070C0"/>
      <name val="Arial Narrow"/>
      <family val="2"/>
    </font>
    <font>
      <i/>
      <sz val="8"/>
      <name val="Arial"/>
      <family val="2"/>
    </font>
  </fonts>
  <fills count="19">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15"/>
        <bgColor indexed="64"/>
      </patternFill>
    </fill>
    <fill>
      <patternFill patternType="solid">
        <fgColor indexed="13"/>
        <bgColor indexed="8"/>
      </patternFill>
    </fill>
    <fill>
      <patternFill patternType="solid">
        <fgColor rgb="FF69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rgb="FF00FF00"/>
        <bgColor indexed="64"/>
      </patternFill>
    </fill>
    <fill>
      <patternFill patternType="solid">
        <fgColor theme="8" tint="0.59996337778862885"/>
        <bgColor indexed="64"/>
      </patternFill>
    </fill>
    <fill>
      <patternFill patternType="solid">
        <fgColor rgb="FFFFE5FF"/>
        <bgColor indexed="64"/>
      </patternFill>
    </fill>
    <fill>
      <patternFill patternType="solid">
        <fgColor rgb="FFD9FFB3"/>
        <bgColor indexed="64"/>
      </patternFill>
    </fill>
  </fills>
  <borders count="87">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thin">
        <color indexed="64"/>
      </top>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medium">
        <color indexed="64"/>
      </left>
      <right style="thin">
        <color indexed="64"/>
      </right>
      <top style="medium">
        <color indexed="64"/>
      </top>
      <bottom style="medium">
        <color indexed="64"/>
      </bottom>
      <diagonal style="thin">
        <color indexed="64"/>
      </diagonal>
    </border>
    <border diagonalDown="1">
      <left style="medium">
        <color indexed="64"/>
      </left>
      <right style="thin">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top/>
      <bottom/>
      <diagonal/>
    </border>
    <border>
      <left style="medium">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738">
    <xf numFmtId="0" fontId="0" fillId="0" borderId="0" xfId="0"/>
    <xf numFmtId="14" fontId="3" fillId="0" borderId="1" xfId="0" applyNumberFormat="1" applyFont="1" applyBorder="1"/>
    <xf numFmtId="0" fontId="3" fillId="0" borderId="2" xfId="0" applyFont="1" applyBorder="1"/>
    <xf numFmtId="0" fontId="5" fillId="0" borderId="3" xfId="0" applyFont="1" applyBorder="1" applyAlignment="1">
      <alignment horizontal="center"/>
    </xf>
    <xf numFmtId="0" fontId="7" fillId="0" borderId="1" xfId="0" applyFont="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center"/>
    </xf>
    <xf numFmtId="0" fontId="9" fillId="0" borderId="3" xfId="0" applyFont="1" applyBorder="1" applyAlignment="1">
      <alignment horizontal="center"/>
    </xf>
    <xf numFmtId="20" fontId="10" fillId="2" borderId="4" xfId="0" applyNumberFormat="1" applyFont="1" applyFill="1" applyBorder="1"/>
    <xf numFmtId="20" fontId="10" fillId="2" borderId="5" xfId="0" applyNumberFormat="1" applyFont="1" applyFill="1" applyBorder="1"/>
    <xf numFmtId="20" fontId="10" fillId="2" borderId="6" xfId="0" applyNumberFormat="1" applyFont="1" applyFill="1" applyBorder="1"/>
    <xf numFmtId="0" fontId="10" fillId="2" borderId="7" xfId="0" applyFont="1" applyFill="1" applyBorder="1"/>
    <xf numFmtId="0" fontId="11" fillId="0" borderId="0" xfId="0" applyFont="1"/>
    <xf numFmtId="20" fontId="6" fillId="0" borderId="0" xfId="0" applyNumberFormat="1" applyFont="1" applyBorder="1" applyProtection="1">
      <protection locked="0"/>
    </xf>
    <xf numFmtId="0" fontId="0" fillId="0" borderId="8" xfId="0" applyBorder="1" applyAlignment="1">
      <alignment horizontal="center" vertical="center"/>
    </xf>
    <xf numFmtId="0" fontId="15" fillId="0" borderId="1" xfId="0" applyFont="1" applyBorder="1" applyAlignment="1">
      <alignment horizontal="center"/>
    </xf>
    <xf numFmtId="0" fontId="15" fillId="0" borderId="3" xfId="0" applyFont="1" applyBorder="1" applyAlignment="1">
      <alignment horizontal="center"/>
    </xf>
    <xf numFmtId="0" fontId="15" fillId="0" borderId="2" xfId="0" applyFont="1" applyBorder="1" applyAlignment="1">
      <alignment horizontal="center"/>
    </xf>
    <xf numFmtId="20" fontId="14" fillId="2" borderId="0" xfId="0" applyNumberFormat="1" applyFont="1" applyFill="1" applyBorder="1"/>
    <xf numFmtId="20" fontId="14" fillId="2" borderId="9" xfId="0" applyNumberFormat="1" applyFont="1" applyFill="1" applyBorder="1"/>
    <xf numFmtId="14" fontId="10" fillId="2" borderId="4" xfId="0" applyNumberFormat="1" applyFont="1" applyFill="1" applyBorder="1"/>
    <xf numFmtId="0" fontId="10" fillId="2" borderId="6" xfId="0" applyFont="1" applyFill="1" applyBorder="1"/>
    <xf numFmtId="164" fontId="2" fillId="0" borderId="0" xfId="0" applyNumberFormat="1" applyFont="1" applyBorder="1" applyAlignment="1">
      <alignment horizontal="center"/>
    </xf>
    <xf numFmtId="20" fontId="2" fillId="0" borderId="0" xfId="0" applyNumberFormat="1" applyFont="1" applyBorder="1" applyAlignment="1">
      <alignment horizontal="center"/>
    </xf>
    <xf numFmtId="164" fontId="2" fillId="0" borderId="10" xfId="0" applyNumberFormat="1" applyFont="1" applyBorder="1"/>
    <xf numFmtId="0" fontId="11" fillId="0" borderId="0" xfId="0" applyFont="1" applyAlignment="1">
      <alignment horizontal="right"/>
    </xf>
    <xf numFmtId="0" fontId="0" fillId="0" borderId="0" xfId="0" applyBorder="1"/>
    <xf numFmtId="0" fontId="1" fillId="0" borderId="0" xfId="0" applyFont="1"/>
    <xf numFmtId="164" fontId="2" fillId="0" borderId="13" xfId="0" applyNumberFormat="1" applyFont="1" applyBorder="1"/>
    <xf numFmtId="0" fontId="24" fillId="0" borderId="0" xfId="0" applyFont="1" applyFill="1" applyBorder="1"/>
    <xf numFmtId="164" fontId="2" fillId="2" borderId="0" xfId="0" applyNumberFormat="1" applyFont="1" applyFill="1" applyBorder="1"/>
    <xf numFmtId="0" fontId="2" fillId="0" borderId="7" xfId="0" applyFont="1" applyFill="1" applyBorder="1" applyProtection="1">
      <protection locked="0"/>
    </xf>
    <xf numFmtId="0" fontId="2" fillId="2" borderId="8" xfId="0" applyFont="1" applyFill="1" applyBorder="1" applyProtection="1">
      <protection locked="0"/>
    </xf>
    <xf numFmtId="0" fontId="0" fillId="0" borderId="0" xfId="0" applyBorder="1" applyProtection="1"/>
    <xf numFmtId="164" fontId="21" fillId="0" borderId="0" xfId="0" applyNumberFormat="1" applyFont="1" applyBorder="1" applyAlignment="1" applyProtection="1">
      <alignment horizontal="center"/>
    </xf>
    <xf numFmtId="0" fontId="0" fillId="0" borderId="0" xfId="0" applyProtection="1"/>
    <xf numFmtId="0" fontId="11" fillId="0" borderId="0" xfId="0" applyFont="1" applyProtection="1"/>
    <xf numFmtId="0" fontId="12" fillId="2" borderId="11" xfId="0" applyFont="1" applyFill="1" applyBorder="1" applyProtection="1"/>
    <xf numFmtId="0" fontId="12" fillId="2" borderId="12" xfId="0" applyFont="1" applyFill="1" applyBorder="1" applyProtection="1"/>
    <xf numFmtId="0" fontId="24" fillId="0" borderId="0" xfId="0" applyFont="1" applyFill="1" applyBorder="1" applyProtection="1"/>
    <xf numFmtId="1" fontId="2" fillId="0" borderId="10" xfId="0" applyNumberFormat="1" applyFont="1" applyFill="1" applyBorder="1" applyAlignment="1" applyProtection="1">
      <alignment horizontal="center"/>
    </xf>
    <xf numFmtId="1" fontId="2" fillId="0" borderId="13" xfId="0" applyNumberFormat="1" applyFont="1" applyFill="1" applyBorder="1" applyAlignment="1" applyProtection="1">
      <alignment horizontal="center"/>
    </xf>
    <xf numFmtId="164" fontId="2" fillId="0" borderId="15" xfId="0" applyNumberFormat="1" applyFont="1" applyBorder="1" applyProtection="1"/>
    <xf numFmtId="164" fontId="2" fillId="0" borderId="10" xfId="0" applyNumberFormat="1" applyFont="1" applyBorder="1" applyProtection="1"/>
    <xf numFmtId="164" fontId="2" fillId="0" borderId="13" xfId="0" applyNumberFormat="1" applyFont="1" applyBorder="1" applyProtection="1"/>
    <xf numFmtId="164" fontId="2" fillId="0" borderId="0" xfId="0" applyNumberFormat="1" applyFont="1" applyBorder="1" applyAlignment="1" applyProtection="1">
      <alignment horizontal="center"/>
    </xf>
    <xf numFmtId="164" fontId="2" fillId="0" borderId="16" xfId="0" applyNumberFormat="1" applyFont="1" applyBorder="1" applyProtection="1"/>
    <xf numFmtId="164" fontId="2" fillId="2" borderId="17" xfId="0" applyNumberFormat="1" applyFont="1" applyFill="1" applyBorder="1" applyProtection="1"/>
    <xf numFmtId="164" fontId="2" fillId="0" borderId="18" xfId="0" applyNumberFormat="1" applyFont="1" applyBorder="1" applyProtection="1"/>
    <xf numFmtId="20" fontId="2" fillId="0" borderId="0" xfId="0" applyNumberFormat="1" applyFont="1" applyBorder="1" applyAlignment="1" applyProtection="1">
      <alignment horizontal="center"/>
    </xf>
    <xf numFmtId="164" fontId="2" fillId="0" borderId="0" xfId="0" applyNumberFormat="1" applyFont="1" applyBorder="1" applyProtection="1"/>
    <xf numFmtId="164" fontId="2" fillId="0" borderId="0" xfId="0" applyNumberFormat="1" applyFont="1" applyAlignment="1" applyProtection="1">
      <alignment horizontal="center"/>
    </xf>
    <xf numFmtId="0" fontId="2" fillId="0" borderId="4" xfId="0" applyFont="1" applyBorder="1" applyProtection="1"/>
    <xf numFmtId="0" fontId="2" fillId="0" borderId="6" xfId="0" applyFont="1" applyBorder="1" applyProtection="1"/>
    <xf numFmtId="0" fontId="3" fillId="0" borderId="19" xfId="0" applyFont="1" applyBorder="1" applyAlignment="1" applyProtection="1">
      <alignment horizontal="center" vertical="center"/>
    </xf>
    <xf numFmtId="14" fontId="3" fillId="0" borderId="1" xfId="0" applyNumberFormat="1" applyFont="1" applyBorder="1" applyProtection="1"/>
    <xf numFmtId="0" fontId="3" fillId="0" borderId="2" xfId="0" applyFont="1" applyBorder="1" applyProtection="1"/>
    <xf numFmtId="0" fontId="5" fillId="0" borderId="3" xfId="0" applyFont="1" applyBorder="1" applyAlignment="1" applyProtection="1">
      <alignment horizontal="center"/>
    </xf>
    <xf numFmtId="0" fontId="7" fillId="0" borderId="1" xfId="0" applyFont="1" applyBorder="1" applyAlignment="1" applyProtection="1">
      <alignment horizontal="center"/>
    </xf>
    <xf numFmtId="0" fontId="7" fillId="0" borderId="3" xfId="0" applyFont="1" applyBorder="1" applyAlignment="1" applyProtection="1">
      <alignment horizontal="center"/>
    </xf>
    <xf numFmtId="0" fontId="7" fillId="0" borderId="2" xfId="0" applyFont="1" applyBorder="1" applyAlignment="1" applyProtection="1">
      <alignment horizontal="center"/>
    </xf>
    <xf numFmtId="0" fontId="15" fillId="0" borderId="1" xfId="0" applyFont="1" applyBorder="1" applyAlignment="1" applyProtection="1">
      <alignment horizontal="center"/>
    </xf>
    <xf numFmtId="0" fontId="15" fillId="0" borderId="3" xfId="0" applyFont="1" applyBorder="1" applyAlignment="1" applyProtection="1">
      <alignment horizontal="center"/>
    </xf>
    <xf numFmtId="0" fontId="15" fillId="0" borderId="2" xfId="0" applyFont="1" applyBorder="1" applyAlignment="1" applyProtection="1">
      <alignment horizontal="center"/>
    </xf>
    <xf numFmtId="0" fontId="9" fillId="0" borderId="3" xfId="0" applyFont="1" applyBorder="1" applyAlignment="1" applyProtection="1">
      <alignment horizontal="center"/>
    </xf>
    <xf numFmtId="0" fontId="0" fillId="0" borderId="8" xfId="0" applyBorder="1" applyAlignment="1" applyProtection="1">
      <alignment horizontal="center" vertical="center"/>
    </xf>
    <xf numFmtId="14" fontId="10" fillId="2" borderId="4" xfId="0" applyNumberFormat="1" applyFont="1" applyFill="1" applyBorder="1" applyProtection="1"/>
    <xf numFmtId="0" fontId="10" fillId="2" borderId="6" xfId="0" applyFont="1" applyFill="1" applyBorder="1" applyProtection="1"/>
    <xf numFmtId="20" fontId="10" fillId="2" borderId="4" xfId="0" applyNumberFormat="1" applyFont="1" applyFill="1" applyBorder="1" applyProtection="1"/>
    <xf numFmtId="20" fontId="10" fillId="2" borderId="5" xfId="0" applyNumberFormat="1" applyFont="1" applyFill="1" applyBorder="1" applyProtection="1"/>
    <xf numFmtId="20" fontId="10" fillId="2" borderId="6" xfId="0" applyNumberFormat="1" applyFont="1" applyFill="1" applyBorder="1" applyProtection="1"/>
    <xf numFmtId="20" fontId="10" fillId="2" borderId="20" xfId="0" applyNumberFormat="1" applyFont="1" applyFill="1" applyBorder="1" applyProtection="1"/>
    <xf numFmtId="20" fontId="10" fillId="2" borderId="0" xfId="0" applyNumberFormat="1" applyFont="1" applyFill="1" applyBorder="1" applyProtection="1"/>
    <xf numFmtId="20" fontId="14" fillId="2" borderId="0" xfId="0" applyNumberFormat="1" applyFont="1" applyFill="1" applyBorder="1" applyProtection="1"/>
    <xf numFmtId="20" fontId="14" fillId="2" borderId="9" xfId="0" applyNumberFormat="1" applyFont="1" applyFill="1" applyBorder="1" applyProtection="1"/>
    <xf numFmtId="0" fontId="10" fillId="2" borderId="7" xfId="0" applyFont="1" applyFill="1" applyBorder="1" applyProtection="1"/>
    <xf numFmtId="0" fontId="22" fillId="0" borderId="0" xfId="0" applyFont="1" applyProtection="1"/>
    <xf numFmtId="14" fontId="2" fillId="2" borderId="1" xfId="0" applyNumberFormat="1" applyFont="1" applyFill="1" applyBorder="1" applyProtection="1"/>
    <xf numFmtId="0" fontId="2" fillId="2" borderId="2" xfId="0" applyFont="1" applyFill="1" applyBorder="1" applyProtection="1"/>
    <xf numFmtId="20" fontId="4" fillId="2" borderId="1" xfId="0" applyNumberFormat="1" applyFont="1" applyFill="1" applyBorder="1" applyProtection="1"/>
    <xf numFmtId="20" fontId="4" fillId="2" borderId="3" xfId="0" applyNumberFormat="1" applyFont="1" applyFill="1" applyBorder="1" applyProtection="1"/>
    <xf numFmtId="20" fontId="4" fillId="2" borderId="2" xfId="0" applyNumberFormat="1" applyFont="1" applyFill="1" applyBorder="1" applyProtection="1"/>
    <xf numFmtId="20" fontId="6" fillId="2" borderId="1" xfId="0" applyNumberFormat="1" applyFont="1" applyFill="1" applyBorder="1" applyProtection="1"/>
    <xf numFmtId="20" fontId="6" fillId="2" borderId="3" xfId="0" applyNumberFormat="1" applyFont="1" applyFill="1" applyBorder="1" applyProtection="1"/>
    <xf numFmtId="20" fontId="14" fillId="2" borderId="1" xfId="0" applyNumberFormat="1" applyFont="1" applyFill="1" applyBorder="1" applyProtection="1"/>
    <xf numFmtId="20" fontId="14" fillId="2" borderId="3" xfId="0" applyNumberFormat="1" applyFont="1" applyFill="1" applyBorder="1" applyProtection="1"/>
    <xf numFmtId="20" fontId="14" fillId="2" borderId="2" xfId="0" applyNumberFormat="1" applyFont="1" applyFill="1" applyBorder="1" applyProtection="1"/>
    <xf numFmtId="20" fontId="8" fillId="2" borderId="3" xfId="0" applyNumberFormat="1" applyFont="1" applyFill="1" applyBorder="1" applyProtection="1"/>
    <xf numFmtId="20" fontId="8" fillId="2" borderId="2" xfId="0" applyNumberFormat="1" applyFont="1" applyFill="1" applyBorder="1" applyProtection="1"/>
    <xf numFmtId="0" fontId="2" fillId="2" borderId="8" xfId="0" applyFont="1" applyFill="1" applyBorder="1" applyProtection="1"/>
    <xf numFmtId="164" fontId="2" fillId="0" borderId="21" xfId="0" applyNumberFormat="1" applyFont="1" applyBorder="1" applyProtection="1"/>
    <xf numFmtId="164" fontId="2" fillId="0" borderId="22" xfId="0" applyNumberFormat="1" applyFont="1" applyBorder="1" applyProtection="1"/>
    <xf numFmtId="0" fontId="11" fillId="0" borderId="0" xfId="0" applyFont="1" applyAlignment="1" applyProtection="1">
      <alignment horizontal="right"/>
    </xf>
    <xf numFmtId="14" fontId="3" fillId="2" borderId="4" xfId="0" applyNumberFormat="1" applyFont="1" applyFill="1" applyBorder="1" applyProtection="1"/>
    <xf numFmtId="0" fontId="25" fillId="2" borderId="6" xfId="0" applyFont="1" applyFill="1" applyBorder="1" applyProtection="1"/>
    <xf numFmtId="20" fontId="14" fillId="2" borderId="4" xfId="0" applyNumberFormat="1" applyFont="1" applyFill="1" applyBorder="1" applyProtection="1"/>
    <xf numFmtId="20" fontId="14" fillId="2" borderId="5" xfId="0" applyNumberFormat="1" applyFont="1" applyFill="1" applyBorder="1" applyProtection="1"/>
    <xf numFmtId="20" fontId="14" fillId="2" borderId="6" xfId="0" applyNumberFormat="1" applyFont="1" applyFill="1" applyBorder="1" applyProtection="1"/>
    <xf numFmtId="0" fontId="1" fillId="0" borderId="0" xfId="0" applyFont="1" applyProtection="1"/>
    <xf numFmtId="164" fontId="2" fillId="2" borderId="23" xfId="0" applyNumberFormat="1" applyFont="1" applyFill="1" applyBorder="1" applyProtection="1"/>
    <xf numFmtId="164" fontId="2" fillId="0" borderId="24" xfId="0" applyNumberFormat="1" applyFont="1" applyBorder="1" applyProtection="1"/>
    <xf numFmtId="0" fontId="2" fillId="2" borderId="6" xfId="0" applyFont="1" applyFill="1" applyBorder="1" applyProtection="1"/>
    <xf numFmtId="14" fontId="2" fillId="2" borderId="1" xfId="0" applyNumberFormat="1" applyFont="1" applyFill="1" applyBorder="1" applyAlignment="1" applyProtection="1">
      <alignment horizontal="left"/>
    </xf>
    <xf numFmtId="20" fontId="6" fillId="2" borderId="2" xfId="0" applyNumberFormat="1" applyFont="1" applyFill="1" applyBorder="1" applyProtection="1"/>
    <xf numFmtId="164" fontId="2" fillId="0" borderId="25" xfId="0" applyNumberFormat="1" applyFont="1" applyBorder="1" applyProtection="1"/>
    <xf numFmtId="164" fontId="2" fillId="2" borderId="10" xfId="0" applyNumberFormat="1" applyFont="1" applyFill="1" applyBorder="1" applyProtection="1"/>
    <xf numFmtId="20" fontId="8" fillId="2" borderId="1" xfId="0" applyNumberFormat="1" applyFont="1" applyFill="1" applyBorder="1" applyProtection="1"/>
    <xf numFmtId="164" fontId="2" fillId="0" borderId="26" xfId="0" applyNumberFormat="1" applyFont="1" applyBorder="1" applyProtection="1"/>
    <xf numFmtId="164" fontId="2" fillId="0" borderId="27" xfId="0" applyNumberFormat="1" applyFont="1" applyBorder="1" applyProtection="1"/>
    <xf numFmtId="0" fontId="28" fillId="0" borderId="0" xfId="0" applyFont="1" applyFill="1" applyBorder="1" applyAlignment="1" applyProtection="1">
      <alignment horizontal="right"/>
    </xf>
    <xf numFmtId="0" fontId="28" fillId="0" borderId="0" xfId="0" applyFont="1" applyAlignment="1" applyProtection="1">
      <alignment horizontal="right"/>
    </xf>
    <xf numFmtId="164" fontId="28" fillId="0" borderId="0" xfId="0" applyNumberFormat="1" applyFont="1" applyBorder="1" applyAlignment="1" applyProtection="1">
      <alignment horizontal="right"/>
    </xf>
    <xf numFmtId="20" fontId="8" fillId="0" borderId="0" xfId="0" applyNumberFormat="1" applyFont="1" applyFill="1" applyBorder="1" applyProtection="1">
      <protection locked="0"/>
    </xf>
    <xf numFmtId="0" fontId="22" fillId="0" borderId="0" xfId="0" applyFont="1" applyFill="1" applyProtection="1"/>
    <xf numFmtId="0" fontId="1" fillId="0" borderId="0" xfId="0" applyFont="1" applyBorder="1" applyProtection="1"/>
    <xf numFmtId="164" fontId="2" fillId="0" borderId="28" xfId="0" applyNumberFormat="1" applyFont="1" applyBorder="1" applyProtection="1"/>
    <xf numFmtId="164" fontId="2" fillId="0" borderId="29" xfId="0" applyNumberFormat="1" applyFont="1" applyBorder="1" applyProtection="1"/>
    <xf numFmtId="0" fontId="0" fillId="0" borderId="0" xfId="0" applyFill="1" applyProtection="1"/>
    <xf numFmtId="0" fontId="29" fillId="0" borderId="3" xfId="0" applyFont="1" applyFill="1" applyBorder="1" applyProtection="1"/>
    <xf numFmtId="164" fontId="30" fillId="0" borderId="0" xfId="0" applyNumberFormat="1" applyFont="1" applyFill="1" applyBorder="1" applyProtection="1"/>
    <xf numFmtId="0" fontId="0" fillId="0" borderId="0" xfId="0" applyFill="1" applyBorder="1" applyProtection="1"/>
    <xf numFmtId="0" fontId="31" fillId="0" borderId="0" xfId="0" applyFont="1" applyFill="1" applyBorder="1" applyProtection="1"/>
    <xf numFmtId="0" fontId="29" fillId="0" borderId="1" xfId="0" applyFont="1" applyFill="1" applyBorder="1" applyProtection="1"/>
    <xf numFmtId="0" fontId="1" fillId="0" borderId="0" xfId="0" applyFont="1" applyFill="1" applyProtection="1"/>
    <xf numFmtId="164" fontId="0" fillId="3" borderId="3" xfId="0" applyNumberFormat="1" applyFill="1" applyBorder="1" applyProtection="1"/>
    <xf numFmtId="0" fontId="11" fillId="3" borderId="4" xfId="0" applyFont="1" applyFill="1" applyBorder="1" applyProtection="1"/>
    <xf numFmtId="0" fontId="11" fillId="3" borderId="5" xfId="0" applyFont="1" applyFill="1" applyBorder="1" applyProtection="1"/>
    <xf numFmtId="0" fontId="11" fillId="3" borderId="6" xfId="0" applyFont="1" applyFill="1" applyBorder="1" applyProtection="1"/>
    <xf numFmtId="46" fontId="0" fillId="0" borderId="0" xfId="0" applyNumberFormat="1" applyProtection="1"/>
    <xf numFmtId="164" fontId="2" fillId="2" borderId="29" xfId="0" applyNumberFormat="1" applyFont="1" applyFill="1" applyBorder="1" applyProtection="1"/>
    <xf numFmtId="20" fontId="0" fillId="0" borderId="0" xfId="0" applyNumberFormat="1" applyProtection="1"/>
    <xf numFmtId="20" fontId="0" fillId="0" borderId="0" xfId="0" applyNumberFormat="1" applyBorder="1"/>
    <xf numFmtId="164" fontId="20" fillId="0" borderId="0" xfId="0" applyNumberFormat="1" applyFont="1" applyBorder="1" applyProtection="1"/>
    <xf numFmtId="0" fontId="1" fillId="0" borderId="0" xfId="0" applyFont="1" applyBorder="1"/>
    <xf numFmtId="164" fontId="0" fillId="0" borderId="0" xfId="0" applyNumberFormat="1" applyBorder="1"/>
    <xf numFmtId="164" fontId="2" fillId="0" borderId="30" xfId="0" applyNumberFormat="1" applyFont="1" applyBorder="1" applyProtection="1"/>
    <xf numFmtId="164" fontId="2" fillId="2" borderId="31" xfId="0" applyNumberFormat="1" applyFont="1" applyFill="1" applyBorder="1" applyProtection="1"/>
    <xf numFmtId="0" fontId="12" fillId="2" borderId="32" xfId="0" applyFont="1" applyFill="1" applyBorder="1" applyProtection="1"/>
    <xf numFmtId="164" fontId="2" fillId="2" borderId="33" xfId="0" applyNumberFormat="1" applyFont="1" applyFill="1" applyBorder="1" applyProtection="1"/>
    <xf numFmtId="164" fontId="2" fillId="0" borderId="34" xfId="0" applyNumberFormat="1" applyFont="1" applyBorder="1" applyProtection="1"/>
    <xf numFmtId="164" fontId="2" fillId="0" borderId="31" xfId="0" applyNumberFormat="1" applyFont="1" applyBorder="1" applyProtection="1"/>
    <xf numFmtId="164" fontId="2" fillId="0" borderId="35" xfId="0" applyNumberFormat="1" applyFont="1" applyBorder="1" applyProtection="1"/>
    <xf numFmtId="164" fontId="2" fillId="0" borderId="31" xfId="0" applyNumberFormat="1" applyFont="1" applyFill="1" applyBorder="1" applyProtection="1"/>
    <xf numFmtId="164" fontId="2" fillId="0" borderId="34" xfId="0" applyNumberFormat="1" applyFont="1" applyBorder="1"/>
    <xf numFmtId="164" fontId="2" fillId="0" borderId="30" xfId="0" applyNumberFormat="1" applyFont="1" applyBorder="1"/>
    <xf numFmtId="164" fontId="2" fillId="0" borderId="36" xfId="0" applyNumberFormat="1" applyFont="1" applyBorder="1"/>
    <xf numFmtId="164" fontId="0" fillId="0" borderId="0" xfId="0" applyNumberFormat="1"/>
    <xf numFmtId="0" fontId="52" fillId="4" borderId="0" xfId="0" applyFont="1" applyFill="1" applyAlignment="1">
      <alignment wrapText="1"/>
    </xf>
    <xf numFmtId="0" fontId="53" fillId="4" borderId="0" xfId="0" applyFont="1" applyFill="1" applyAlignment="1">
      <alignment wrapText="1"/>
    </xf>
    <xf numFmtId="0" fontId="0" fillId="4" borderId="0" xfId="0" applyFill="1" applyAlignment="1">
      <alignment wrapText="1"/>
    </xf>
    <xf numFmtId="0" fontId="1" fillId="4" borderId="0" xfId="0" applyFont="1" applyFill="1" applyAlignment="1">
      <alignment wrapText="1"/>
    </xf>
    <xf numFmtId="0" fontId="51" fillId="4" borderId="0" xfId="1" applyFont="1" applyFill="1" applyAlignment="1" applyProtection="1">
      <alignment horizontal="left" wrapText="1"/>
    </xf>
    <xf numFmtId="0" fontId="51" fillId="4" borderId="0" xfId="1" applyFont="1" applyFill="1" applyAlignment="1" applyProtection="1">
      <alignment wrapText="1"/>
    </xf>
    <xf numFmtId="20" fontId="14" fillId="2" borderId="20" xfId="0" applyNumberFormat="1" applyFont="1" applyFill="1" applyBorder="1" applyProtection="1"/>
    <xf numFmtId="164" fontId="2" fillId="0" borderId="10" xfId="0" applyNumberFormat="1" applyFont="1" applyBorder="1" applyAlignment="1" applyProtection="1">
      <alignment horizontal="right"/>
    </xf>
    <xf numFmtId="164" fontId="2" fillId="0" borderId="13" xfId="0" applyNumberFormat="1" applyFont="1" applyBorder="1" applyAlignment="1" applyProtection="1">
      <alignment horizontal="right"/>
    </xf>
    <xf numFmtId="164" fontId="2" fillId="2" borderId="37" xfId="0" applyNumberFormat="1" applyFont="1" applyFill="1" applyBorder="1" applyProtection="1"/>
    <xf numFmtId="0" fontId="23" fillId="0" borderId="0" xfId="0" applyFont="1" applyProtection="1"/>
    <xf numFmtId="0" fontId="47" fillId="0" borderId="0" xfId="0" applyFont="1" applyProtection="1"/>
    <xf numFmtId="164" fontId="0" fillId="2" borderId="4" xfId="0" applyNumberFormat="1" applyFill="1" applyBorder="1" applyAlignment="1" applyProtection="1">
      <alignment wrapText="1"/>
    </xf>
    <xf numFmtId="0" fontId="0" fillId="2" borderId="5" xfId="0" applyFill="1" applyBorder="1" applyProtection="1"/>
    <xf numFmtId="164" fontId="0" fillId="2" borderId="5" xfId="0" applyNumberFormat="1" applyFill="1" applyBorder="1" applyAlignment="1" applyProtection="1">
      <alignment wrapText="1"/>
    </xf>
    <xf numFmtId="164" fontId="0" fillId="2" borderId="6" xfId="0" applyNumberFormat="1" applyFill="1" applyBorder="1" applyAlignment="1" applyProtection="1">
      <alignment wrapText="1"/>
    </xf>
    <xf numFmtId="164" fontId="11" fillId="2" borderId="20" xfId="0" applyNumberFormat="1" applyFont="1" applyFill="1" applyBorder="1" applyAlignment="1" applyProtection="1">
      <alignment horizontal="center" vertical="center" wrapText="1"/>
    </xf>
    <xf numFmtId="164" fontId="11" fillId="0" borderId="0" xfId="0" applyNumberFormat="1" applyFont="1" applyFill="1" applyBorder="1" applyAlignment="1" applyProtection="1">
      <alignment horizontal="center" vertical="center" wrapText="1"/>
    </xf>
    <xf numFmtId="164" fontId="43" fillId="0" borderId="0" xfId="0" applyNumberFormat="1" applyFont="1" applyBorder="1" applyAlignment="1" applyProtection="1">
      <alignment horizontal="center" vertical="center" wrapText="1"/>
    </xf>
    <xf numFmtId="164" fontId="44" fillId="0" borderId="0" xfId="0" applyNumberFormat="1" applyFont="1" applyBorder="1" applyAlignment="1" applyProtection="1">
      <alignment horizontal="center" vertical="center" wrapText="1"/>
    </xf>
    <xf numFmtId="164" fontId="45" fillId="0" borderId="0" xfId="0" applyNumberFormat="1" applyFont="1" applyBorder="1" applyAlignment="1" applyProtection="1">
      <alignment horizontal="center" vertical="center" wrapText="1"/>
    </xf>
    <xf numFmtId="164" fontId="45" fillId="0" borderId="0" xfId="0" applyNumberFormat="1" applyFont="1" applyFill="1" applyBorder="1" applyAlignment="1" applyProtection="1">
      <alignment horizontal="center" vertical="center" wrapText="1"/>
    </xf>
    <xf numFmtId="164" fontId="11" fillId="0" borderId="19" xfId="0" applyNumberFormat="1" applyFont="1" applyBorder="1" applyAlignment="1" applyProtection="1">
      <alignment horizontal="center" vertical="center" wrapText="1"/>
    </xf>
    <xf numFmtId="164" fontId="11" fillId="0" borderId="6" xfId="0" applyNumberFormat="1" applyFont="1" applyBorder="1" applyAlignment="1" applyProtection="1">
      <alignment horizontal="center" vertical="center" wrapText="1"/>
    </xf>
    <xf numFmtId="164" fontId="46" fillId="0" borderId="0" xfId="0" applyNumberFormat="1" applyFont="1" applyBorder="1" applyAlignment="1" applyProtection="1">
      <alignment horizontal="center" vertical="center" wrapText="1"/>
    </xf>
    <xf numFmtId="164" fontId="48" fillId="0" borderId="0" xfId="0" applyNumberFormat="1" applyFont="1" applyBorder="1" applyAlignment="1" applyProtection="1">
      <alignment horizontal="center" vertical="center" wrapText="1"/>
    </xf>
    <xf numFmtId="164" fontId="11" fillId="2" borderId="9" xfId="0" applyNumberFormat="1" applyFont="1" applyFill="1" applyBorder="1" applyAlignment="1" applyProtection="1">
      <alignment horizontal="center" vertical="center" wrapText="1"/>
    </xf>
    <xf numFmtId="164" fontId="0" fillId="2" borderId="20" xfId="0" applyNumberFormat="1" applyFill="1" applyBorder="1" applyAlignment="1" applyProtection="1">
      <alignment horizontal="center"/>
    </xf>
    <xf numFmtId="0" fontId="11" fillId="0" borderId="0" xfId="0" applyFont="1" applyBorder="1" applyProtection="1"/>
    <xf numFmtId="164" fontId="0" fillId="0" borderId="0" xfId="0" applyNumberFormat="1" applyFill="1" applyBorder="1" applyAlignment="1" applyProtection="1">
      <alignment horizontal="center"/>
    </xf>
    <xf numFmtId="164" fontId="37" fillId="0" borderId="0" xfId="0" applyNumberFormat="1" applyFont="1" applyBorder="1" applyAlignment="1" applyProtection="1">
      <alignment horizontal="center"/>
    </xf>
    <xf numFmtId="164" fontId="40" fillId="0" borderId="0" xfId="0" applyNumberFormat="1" applyFont="1" applyBorder="1" applyAlignment="1" applyProtection="1">
      <alignment horizontal="center"/>
    </xf>
    <xf numFmtId="164" fontId="41" fillId="0" borderId="0" xfId="0" applyNumberFormat="1" applyFont="1" applyBorder="1" applyAlignment="1" applyProtection="1">
      <alignment horizontal="center"/>
    </xf>
    <xf numFmtId="164" fontId="41" fillId="0" borderId="0" xfId="0" applyNumberFormat="1" applyFont="1" applyFill="1" applyBorder="1" applyAlignment="1" applyProtection="1">
      <alignment horizontal="center"/>
    </xf>
    <xf numFmtId="164" fontId="0" fillId="0" borderId="7" xfId="0" applyNumberFormat="1" applyBorder="1" applyAlignment="1" applyProtection="1">
      <alignment horizontal="center"/>
    </xf>
    <xf numFmtId="164" fontId="50" fillId="0" borderId="9" xfId="0" applyNumberFormat="1" applyFont="1" applyBorder="1" applyAlignment="1" applyProtection="1">
      <alignment horizontal="center"/>
    </xf>
    <xf numFmtId="164" fontId="42" fillId="0" borderId="0" xfId="0" applyNumberFormat="1" applyFont="1" applyBorder="1" applyAlignment="1" applyProtection="1">
      <alignment horizontal="center"/>
    </xf>
    <xf numFmtId="164" fontId="49" fillId="0" borderId="0" xfId="0" applyNumberFormat="1" applyFont="1" applyBorder="1" applyAlignment="1" applyProtection="1">
      <alignment horizontal="center"/>
    </xf>
    <xf numFmtId="164" fontId="0" fillId="2" borderId="9" xfId="0" applyNumberFormat="1" applyFill="1" applyBorder="1" applyAlignment="1" applyProtection="1">
      <alignment horizontal="center"/>
    </xf>
    <xf numFmtId="0" fontId="11" fillId="5" borderId="0" xfId="0" applyFont="1" applyFill="1" applyBorder="1" applyProtection="1"/>
    <xf numFmtId="164" fontId="0" fillId="5" borderId="0" xfId="0" applyNumberFormat="1" applyFill="1" applyBorder="1" applyAlignment="1" applyProtection="1">
      <alignment horizontal="center"/>
    </xf>
    <xf numFmtId="164" fontId="37" fillId="5" borderId="0" xfId="0" applyNumberFormat="1" applyFont="1" applyFill="1" applyBorder="1" applyAlignment="1" applyProtection="1">
      <alignment horizontal="center"/>
    </xf>
    <xf numFmtId="164" fontId="40" fillId="5" borderId="0" xfId="0" applyNumberFormat="1" applyFont="1" applyFill="1" applyBorder="1" applyAlignment="1" applyProtection="1">
      <alignment horizontal="center"/>
    </xf>
    <xf numFmtId="164" fontId="41" fillId="5" borderId="0" xfId="0" applyNumberFormat="1" applyFont="1" applyFill="1" applyBorder="1" applyAlignment="1" applyProtection="1">
      <alignment horizontal="center"/>
    </xf>
    <xf numFmtId="164" fontId="0" fillId="5" borderId="7" xfId="0" applyNumberFormat="1" applyFill="1" applyBorder="1" applyAlignment="1" applyProtection="1">
      <alignment horizontal="center"/>
    </xf>
    <xf numFmtId="164" fontId="50" fillId="5" borderId="9" xfId="0" applyNumberFormat="1" applyFont="1" applyFill="1" applyBorder="1" applyAlignment="1" applyProtection="1">
      <alignment horizontal="center"/>
    </xf>
    <xf numFmtId="164" fontId="42" fillId="5" borderId="0" xfId="0" applyNumberFormat="1" applyFont="1" applyFill="1" applyBorder="1" applyAlignment="1" applyProtection="1">
      <alignment horizontal="center"/>
    </xf>
    <xf numFmtId="164" fontId="49" fillId="5" borderId="0" xfId="0" applyNumberFormat="1" applyFont="1" applyFill="1" applyBorder="1" applyAlignment="1" applyProtection="1">
      <alignment horizontal="center"/>
    </xf>
    <xf numFmtId="164" fontId="0" fillId="5" borderId="8" xfId="0" applyNumberFormat="1" applyFill="1" applyBorder="1" applyAlignment="1" applyProtection="1">
      <alignment horizontal="center"/>
    </xf>
    <xf numFmtId="164" fontId="50" fillId="5" borderId="2" xfId="0" applyNumberFormat="1" applyFont="1" applyFill="1" applyBorder="1" applyAlignment="1" applyProtection="1">
      <alignment horizontal="center"/>
    </xf>
    <xf numFmtId="164" fontId="0" fillId="0" borderId="0" xfId="0" applyNumberFormat="1" applyBorder="1" applyAlignment="1" applyProtection="1">
      <alignment horizontal="center"/>
    </xf>
    <xf numFmtId="164" fontId="11" fillId="2" borderId="20" xfId="0" applyNumberFormat="1" applyFont="1" applyFill="1" applyBorder="1" applyAlignment="1" applyProtection="1">
      <alignment horizontal="center"/>
    </xf>
    <xf numFmtId="164" fontId="11" fillId="0" borderId="0" xfId="0" applyNumberFormat="1" applyFont="1" applyBorder="1" applyAlignment="1" applyProtection="1">
      <alignment horizontal="center"/>
    </xf>
    <xf numFmtId="164" fontId="11" fillId="0" borderId="0" xfId="0" applyNumberFormat="1" applyFont="1" applyFill="1" applyBorder="1" applyAlignment="1" applyProtection="1">
      <alignment horizontal="center"/>
    </xf>
    <xf numFmtId="164" fontId="43" fillId="0" borderId="0" xfId="0" applyNumberFormat="1" applyFont="1" applyBorder="1" applyAlignment="1" applyProtection="1">
      <alignment horizontal="center"/>
    </xf>
    <xf numFmtId="164" fontId="44" fillId="0" borderId="0" xfId="0" applyNumberFormat="1" applyFont="1" applyBorder="1" applyAlignment="1" applyProtection="1">
      <alignment horizontal="center"/>
    </xf>
    <xf numFmtId="164" fontId="45" fillId="0" borderId="0" xfId="0" applyNumberFormat="1" applyFont="1" applyBorder="1" applyAlignment="1" applyProtection="1">
      <alignment horizontal="center"/>
    </xf>
    <xf numFmtId="164" fontId="45" fillId="0" borderId="0" xfId="0" applyNumberFormat="1" applyFont="1" applyFill="1" applyBorder="1" applyAlignment="1" applyProtection="1">
      <alignment horizontal="center"/>
    </xf>
    <xf numFmtId="164" fontId="48" fillId="0" borderId="0" xfId="0" applyNumberFormat="1" applyFont="1" applyBorder="1" applyAlignment="1" applyProtection="1">
      <alignment horizontal="center"/>
    </xf>
    <xf numFmtId="164" fontId="46" fillId="0" borderId="0" xfId="0" applyNumberFormat="1" applyFont="1" applyBorder="1" applyAlignment="1" applyProtection="1">
      <alignment horizontal="center"/>
    </xf>
    <xf numFmtId="164" fontId="11" fillId="2" borderId="9" xfId="0" applyNumberFormat="1" applyFont="1" applyFill="1" applyBorder="1" applyAlignment="1" applyProtection="1">
      <alignment horizontal="center"/>
    </xf>
    <xf numFmtId="164" fontId="0" fillId="2" borderId="1" xfId="0" applyNumberFormat="1" applyFill="1" applyBorder="1" applyProtection="1"/>
    <xf numFmtId="0" fontId="0" fillId="2" borderId="3" xfId="0" applyFill="1" applyBorder="1" applyProtection="1"/>
    <xf numFmtId="164" fontId="0" fillId="2" borderId="3" xfId="0" applyNumberFormat="1" applyFill="1" applyBorder="1" applyProtection="1"/>
    <xf numFmtId="164" fontId="0" fillId="2" borderId="2" xfId="0" applyNumberFormat="1" applyFill="1" applyBorder="1" applyProtection="1"/>
    <xf numFmtId="164" fontId="2" fillId="0" borderId="15" xfId="0" applyNumberFormat="1" applyFont="1" applyBorder="1"/>
    <xf numFmtId="164" fontId="2" fillId="0" borderId="15" xfId="0" applyNumberFormat="1" applyFont="1" applyBorder="1" applyAlignment="1">
      <alignment horizontal="right"/>
    </xf>
    <xf numFmtId="164" fontId="2" fillId="2" borderId="20" xfId="0" applyNumberFormat="1" applyFont="1" applyFill="1" applyBorder="1"/>
    <xf numFmtId="164" fontId="2" fillId="0" borderId="38" xfId="0" applyNumberFormat="1" applyFont="1" applyBorder="1" applyProtection="1"/>
    <xf numFmtId="164" fontId="2" fillId="2" borderId="39" xfId="0" applyNumberFormat="1" applyFont="1" applyFill="1" applyBorder="1" applyProtection="1"/>
    <xf numFmtId="164" fontId="2" fillId="0" borderId="40" xfId="0" applyNumberFormat="1" applyFont="1" applyBorder="1" applyProtection="1"/>
    <xf numFmtId="164" fontId="2" fillId="0" borderId="41" xfId="0" applyNumberFormat="1" applyFont="1" applyBorder="1" applyProtection="1"/>
    <xf numFmtId="164" fontId="2" fillId="0" borderId="42" xfId="0" applyNumberFormat="1" applyFont="1" applyBorder="1" applyProtection="1"/>
    <xf numFmtId="0" fontId="58" fillId="2" borderId="7" xfId="0" applyFont="1" applyFill="1" applyBorder="1" applyProtection="1"/>
    <xf numFmtId="0" fontId="0" fillId="0" borderId="5" xfId="0" applyBorder="1" applyProtection="1"/>
    <xf numFmtId="0" fontId="0" fillId="0" borderId="6" xfId="0" applyBorder="1" applyProtection="1"/>
    <xf numFmtId="0" fontId="0" fillId="0" borderId="9" xfId="0" applyBorder="1" applyProtection="1"/>
    <xf numFmtId="0" fontId="0" fillId="0" borderId="20" xfId="0" applyBorder="1" applyProtection="1"/>
    <xf numFmtId="0" fontId="0" fillId="0" borderId="43" xfId="0" applyBorder="1" applyProtection="1"/>
    <xf numFmtId="0" fontId="0" fillId="0" borderId="3" xfId="0" applyBorder="1" applyProtection="1"/>
    <xf numFmtId="0" fontId="0" fillId="0" borderId="44" xfId="0" applyBorder="1" applyProtection="1"/>
    <xf numFmtId="14" fontId="2" fillId="0" borderId="45" xfId="0" applyNumberFormat="1" applyFont="1" applyFill="1" applyBorder="1" applyProtection="1"/>
    <xf numFmtId="0" fontId="2" fillId="0" borderId="45" xfId="0" applyFont="1" applyFill="1" applyBorder="1" applyProtection="1"/>
    <xf numFmtId="20" fontId="4" fillId="0" borderId="45" xfId="0" applyNumberFormat="1" applyFont="1" applyFill="1" applyBorder="1" applyProtection="1"/>
    <xf numFmtId="20" fontId="6" fillId="0" borderId="45" xfId="0" applyNumberFormat="1" applyFont="1" applyFill="1" applyBorder="1" applyProtection="1"/>
    <xf numFmtId="20" fontId="14" fillId="0" borderId="45" xfId="0" applyNumberFormat="1" applyFont="1" applyFill="1" applyBorder="1" applyProtection="1"/>
    <xf numFmtId="20" fontId="8" fillId="0" borderId="45" xfId="0" applyNumberFormat="1" applyFont="1" applyFill="1" applyBorder="1" applyProtection="1"/>
    <xf numFmtId="14" fontId="2" fillId="0" borderId="3" xfId="0" applyNumberFormat="1" applyFont="1" applyFill="1" applyBorder="1" applyProtection="1"/>
    <xf numFmtId="0" fontId="2" fillId="0" borderId="3" xfId="0" applyFont="1" applyFill="1" applyBorder="1" applyProtection="1"/>
    <xf numFmtId="20" fontId="4" fillId="0" borderId="3" xfId="0" applyNumberFormat="1" applyFont="1" applyFill="1" applyBorder="1" applyProtection="1"/>
    <xf numFmtId="20" fontId="6" fillId="0" borderId="3" xfId="0" applyNumberFormat="1" applyFont="1" applyFill="1" applyBorder="1" applyProtection="1"/>
    <xf numFmtId="20" fontId="14" fillId="0" borderId="3" xfId="0" applyNumberFormat="1" applyFont="1" applyFill="1" applyBorder="1" applyProtection="1"/>
    <xf numFmtId="20" fontId="8" fillId="0" borderId="3" xfId="0" applyNumberFormat="1" applyFont="1" applyFill="1" applyBorder="1" applyProtection="1"/>
    <xf numFmtId="0" fontId="0" fillId="0" borderId="20" xfId="0" applyBorder="1" applyProtection="1">
      <protection locked="0"/>
    </xf>
    <xf numFmtId="0" fontId="50" fillId="0" borderId="45" xfId="0" applyFont="1" applyBorder="1" applyAlignment="1" applyProtection="1">
      <alignment vertical="top"/>
      <protection locked="0"/>
    </xf>
    <xf numFmtId="0" fontId="11" fillId="0" borderId="0" xfId="0" applyFont="1" applyBorder="1" applyAlignment="1" applyProtection="1">
      <alignment horizontal="left"/>
    </xf>
    <xf numFmtId="164" fontId="10" fillId="0" borderId="0" xfId="0" applyNumberFormat="1" applyFont="1" applyBorder="1" applyProtection="1"/>
    <xf numFmtId="164" fontId="4" fillId="0" borderId="0" xfId="0" applyNumberFormat="1" applyFont="1" applyFill="1" applyBorder="1" applyAlignment="1" applyProtection="1">
      <alignment horizontal="center"/>
    </xf>
    <xf numFmtId="0" fontId="12" fillId="0" borderId="0" xfId="0" applyFont="1" applyFill="1" applyBorder="1" applyProtection="1"/>
    <xf numFmtId="164" fontId="10" fillId="6" borderId="0" xfId="0" applyNumberFormat="1" applyFont="1" applyFill="1" applyBorder="1" applyProtection="1"/>
    <xf numFmtId="164" fontId="2" fillId="0" borderId="0" xfId="0" applyNumberFormat="1" applyFont="1" applyFill="1" applyBorder="1" applyAlignment="1" applyProtection="1">
      <alignment horizontal="center"/>
    </xf>
    <xf numFmtId="0" fontId="11" fillId="0" borderId="45" xfId="0" applyFont="1" applyBorder="1" applyAlignment="1" applyProtection="1">
      <alignment vertical="top"/>
      <protection locked="0"/>
    </xf>
    <xf numFmtId="20" fontId="2" fillId="0" borderId="0" xfId="0" applyNumberFormat="1" applyFont="1" applyBorder="1" applyProtection="1"/>
    <xf numFmtId="164" fontId="2" fillId="0" borderId="0" xfId="0" applyNumberFormat="1" applyFont="1" applyFill="1" applyBorder="1" applyProtection="1"/>
    <xf numFmtId="0" fontId="11" fillId="0" borderId="0" xfId="0" applyFont="1" applyBorder="1" applyAlignment="1">
      <alignment horizontal="left"/>
    </xf>
    <xf numFmtId="164" fontId="2" fillId="0" borderId="0" xfId="0" applyNumberFormat="1" applyFont="1" applyBorder="1"/>
    <xf numFmtId="0" fontId="0" fillId="0" borderId="45" xfId="0" applyBorder="1" applyAlignment="1" applyProtection="1">
      <alignment vertical="top"/>
      <protection locked="0"/>
    </xf>
    <xf numFmtId="20" fontId="4" fillId="2" borderId="2" xfId="0" applyNumberFormat="1" applyFont="1" applyFill="1" applyBorder="1" applyAlignment="1" applyProtection="1">
      <alignment horizontal="center"/>
    </xf>
    <xf numFmtId="20" fontId="6" fillId="2" borderId="2" xfId="0" applyNumberFormat="1" applyFont="1" applyFill="1" applyBorder="1" applyAlignment="1" applyProtection="1">
      <alignment horizontal="center"/>
    </xf>
    <xf numFmtId="20" fontId="14" fillId="2" borderId="2" xfId="0" applyNumberFormat="1" applyFont="1" applyFill="1" applyBorder="1" applyAlignment="1" applyProtection="1">
      <alignment horizontal="center"/>
    </xf>
    <xf numFmtId="20" fontId="8" fillId="2" borderId="2" xfId="0" applyNumberFormat="1" applyFont="1" applyFill="1" applyBorder="1" applyAlignment="1" applyProtection="1">
      <alignment horizontal="center"/>
    </xf>
    <xf numFmtId="20" fontId="4" fillId="2" borderId="3" xfId="0" applyNumberFormat="1" applyFont="1" applyFill="1" applyBorder="1" applyAlignment="1" applyProtection="1">
      <alignment horizontal="center"/>
    </xf>
    <xf numFmtId="0" fontId="0" fillId="0" borderId="0" xfId="0" applyAlignment="1" applyProtection="1">
      <alignment horizontal="center"/>
    </xf>
    <xf numFmtId="20" fontId="6" fillId="2" borderId="3" xfId="0" applyNumberFormat="1" applyFont="1" applyFill="1" applyBorder="1" applyAlignment="1" applyProtection="1">
      <alignment horizontal="center"/>
    </xf>
    <xf numFmtId="20" fontId="4" fillId="2" borderId="1" xfId="0" applyNumberFormat="1" applyFont="1" applyFill="1" applyBorder="1" applyAlignment="1" applyProtection="1">
      <alignment horizontal="center"/>
      <protection locked="0"/>
    </xf>
    <xf numFmtId="20" fontId="4" fillId="2" borderId="3" xfId="0" applyNumberFormat="1" applyFont="1" applyFill="1" applyBorder="1" applyAlignment="1" applyProtection="1">
      <alignment horizontal="center"/>
      <protection locked="0"/>
    </xf>
    <xf numFmtId="20" fontId="6" fillId="2" borderId="1" xfId="0" applyNumberFormat="1" applyFont="1" applyFill="1" applyBorder="1" applyAlignment="1" applyProtection="1">
      <alignment horizontal="center"/>
      <protection locked="0"/>
    </xf>
    <xf numFmtId="20" fontId="6" fillId="2" borderId="3" xfId="0" applyNumberFormat="1" applyFont="1" applyFill="1" applyBorder="1" applyAlignment="1" applyProtection="1">
      <alignment horizontal="center"/>
      <protection locked="0"/>
    </xf>
    <xf numFmtId="20" fontId="14" fillId="2" borderId="3" xfId="0" applyNumberFormat="1" applyFont="1" applyFill="1" applyBorder="1" applyAlignment="1" applyProtection="1">
      <alignment horizontal="center"/>
    </xf>
    <xf numFmtId="20" fontId="8" fillId="2" borderId="1" xfId="0" applyNumberFormat="1" applyFont="1" applyFill="1" applyBorder="1" applyAlignment="1" applyProtection="1">
      <alignment horizontal="center"/>
      <protection locked="0"/>
    </xf>
    <xf numFmtId="20" fontId="8" fillId="2" borderId="3" xfId="0" applyNumberFormat="1" applyFont="1" applyFill="1" applyBorder="1" applyAlignment="1" applyProtection="1">
      <alignment horizontal="center"/>
      <protection locked="0"/>
    </xf>
    <xf numFmtId="20" fontId="4" fillId="2" borderId="1" xfId="0" applyNumberFormat="1" applyFont="1" applyFill="1" applyBorder="1" applyAlignment="1" applyProtection="1">
      <alignment horizontal="center"/>
    </xf>
    <xf numFmtId="20" fontId="6" fillId="2" borderId="1" xfId="0" applyNumberFormat="1" applyFont="1" applyFill="1" applyBorder="1" applyAlignment="1" applyProtection="1">
      <alignment horizontal="center"/>
    </xf>
    <xf numFmtId="20" fontId="8" fillId="2" borderId="1" xfId="0" applyNumberFormat="1" applyFont="1" applyFill="1" applyBorder="1" applyAlignment="1" applyProtection="1">
      <alignment horizontal="center"/>
    </xf>
    <xf numFmtId="20" fontId="8" fillId="2" borderId="3" xfId="0" applyNumberFormat="1" applyFont="1" applyFill="1" applyBorder="1" applyAlignment="1" applyProtection="1">
      <alignment horizontal="center"/>
    </xf>
    <xf numFmtId="20" fontId="14" fillId="2" borderId="1" xfId="0" applyNumberFormat="1" applyFont="1" applyFill="1" applyBorder="1" applyAlignment="1" applyProtection="1">
      <alignment horizontal="center"/>
    </xf>
    <xf numFmtId="164" fontId="2" fillId="0" borderId="39" xfId="0" applyNumberFormat="1" applyFont="1" applyBorder="1" applyProtection="1"/>
    <xf numFmtId="14" fontId="0" fillId="0" borderId="0" xfId="0" applyNumberFormat="1" applyBorder="1" applyProtection="1"/>
    <xf numFmtId="164" fontId="2" fillId="0" borderId="46" xfId="0" applyNumberFormat="1" applyFont="1" applyFill="1" applyBorder="1" applyProtection="1"/>
    <xf numFmtId="1" fontId="2" fillId="10" borderId="33" xfId="0" applyNumberFormat="1" applyFont="1" applyFill="1" applyBorder="1" applyAlignment="1" applyProtection="1">
      <alignment horizontal="center" vertical="center"/>
      <protection locked="0"/>
    </xf>
    <xf numFmtId="14" fontId="2" fillId="12" borderId="20" xfId="0" applyNumberFormat="1" applyFont="1" applyFill="1" applyBorder="1" applyAlignment="1" applyProtection="1">
      <alignment horizontal="left"/>
    </xf>
    <xf numFmtId="0" fontId="2" fillId="12" borderId="9" xfId="0" applyFont="1" applyFill="1" applyBorder="1" applyAlignment="1" applyProtection="1">
      <alignment horizontal="left"/>
    </xf>
    <xf numFmtId="20" fontId="4" fillId="12" borderId="20" xfId="0" applyNumberFormat="1" applyFont="1" applyFill="1" applyBorder="1" applyAlignment="1" applyProtection="1">
      <alignment horizontal="center"/>
      <protection locked="0"/>
    </xf>
    <xf numFmtId="20" fontId="4" fillId="12" borderId="0" xfId="0" applyNumberFormat="1" applyFont="1" applyFill="1" applyBorder="1" applyAlignment="1" applyProtection="1">
      <alignment horizontal="center"/>
      <protection locked="0"/>
    </xf>
    <xf numFmtId="20" fontId="4" fillId="12" borderId="9" xfId="0" applyNumberFormat="1" applyFont="1" applyFill="1" applyBorder="1" applyAlignment="1" applyProtection="1">
      <alignment horizontal="center"/>
    </xf>
    <xf numFmtId="20" fontId="6" fillId="12" borderId="20" xfId="0" applyNumberFormat="1" applyFont="1" applyFill="1" applyBorder="1" applyAlignment="1" applyProtection="1">
      <alignment horizontal="center"/>
      <protection locked="0"/>
    </xf>
    <xf numFmtId="20" fontId="6" fillId="12" borderId="0" xfId="0" applyNumberFormat="1" applyFont="1" applyFill="1" applyBorder="1" applyAlignment="1" applyProtection="1">
      <alignment horizontal="center"/>
      <protection locked="0"/>
    </xf>
    <xf numFmtId="20" fontId="6" fillId="12" borderId="0" xfId="0" applyNumberFormat="1" applyFont="1" applyFill="1" applyBorder="1" applyAlignment="1" applyProtection="1">
      <alignment horizontal="center"/>
    </xf>
    <xf numFmtId="20" fontId="14" fillId="12" borderId="20" xfId="0" applyNumberFormat="1" applyFont="1" applyFill="1" applyBorder="1" applyAlignment="1" applyProtection="1">
      <alignment horizontal="center"/>
      <protection locked="0"/>
    </xf>
    <xf numFmtId="20" fontId="14" fillId="12" borderId="0" xfId="0" applyNumberFormat="1" applyFont="1" applyFill="1" applyBorder="1" applyAlignment="1" applyProtection="1">
      <alignment horizontal="center"/>
      <protection locked="0"/>
    </xf>
    <xf numFmtId="20" fontId="14" fillId="12" borderId="9" xfId="0" applyNumberFormat="1" applyFont="1" applyFill="1" applyBorder="1" applyAlignment="1" applyProtection="1">
      <alignment horizontal="center"/>
    </xf>
    <xf numFmtId="20" fontId="8" fillId="12" borderId="20" xfId="0" applyNumberFormat="1" applyFont="1" applyFill="1" applyBorder="1" applyAlignment="1" applyProtection="1">
      <alignment horizontal="center"/>
      <protection locked="0"/>
    </xf>
    <xf numFmtId="20" fontId="8" fillId="12" borderId="0" xfId="0" applyNumberFormat="1" applyFont="1" applyFill="1" applyBorder="1" applyAlignment="1" applyProtection="1">
      <alignment horizontal="center"/>
      <protection locked="0"/>
    </xf>
    <xf numFmtId="20" fontId="8" fillId="12" borderId="9" xfId="0" applyNumberFormat="1" applyFont="1" applyFill="1" applyBorder="1" applyAlignment="1" applyProtection="1">
      <alignment horizontal="center"/>
    </xf>
    <xf numFmtId="0" fontId="2" fillId="12" borderId="7" xfId="0" applyFont="1" applyFill="1" applyBorder="1" applyProtection="1">
      <protection locked="0"/>
    </xf>
    <xf numFmtId="164" fontId="2" fillId="0" borderId="47" xfId="0" applyNumberFormat="1" applyFont="1" applyBorder="1" applyProtection="1"/>
    <xf numFmtId="0" fontId="2" fillId="12" borderId="9" xfId="0" applyFont="1" applyFill="1" applyBorder="1" applyProtection="1"/>
    <xf numFmtId="20" fontId="6" fillId="12" borderId="9" xfId="0" applyNumberFormat="1" applyFont="1" applyFill="1" applyBorder="1" applyAlignment="1">
      <alignment horizontal="center"/>
    </xf>
    <xf numFmtId="20" fontId="14" fillId="12" borderId="9" xfId="0" applyNumberFormat="1" applyFont="1" applyFill="1" applyBorder="1" applyAlignment="1">
      <alignment horizontal="center"/>
    </xf>
    <xf numFmtId="20" fontId="8" fillId="12" borderId="9" xfId="0" applyNumberFormat="1" applyFont="1" applyFill="1" applyBorder="1" applyAlignment="1">
      <alignment horizontal="center"/>
    </xf>
    <xf numFmtId="0" fontId="4" fillId="12" borderId="7" xfId="0" applyFont="1" applyFill="1" applyBorder="1" applyProtection="1">
      <protection locked="0"/>
    </xf>
    <xf numFmtId="164" fontId="2" fillId="0" borderId="48" xfId="0" applyNumberFormat="1" applyFont="1" applyBorder="1" applyProtection="1"/>
    <xf numFmtId="164" fontId="2" fillId="0" borderId="49" xfId="0" applyNumberFormat="1" applyFont="1" applyFill="1" applyBorder="1" applyProtection="1"/>
    <xf numFmtId="1" fontId="2" fillId="10" borderId="50" xfId="0" applyNumberFormat="1" applyFont="1" applyFill="1" applyBorder="1" applyAlignment="1" applyProtection="1">
      <alignment horizontal="center" vertical="center"/>
      <protection locked="0"/>
    </xf>
    <xf numFmtId="164" fontId="2" fillId="2" borderId="50" xfId="0" applyNumberFormat="1" applyFont="1" applyFill="1" applyBorder="1" applyProtection="1"/>
    <xf numFmtId="164" fontId="2" fillId="0" borderId="51" xfId="0" applyNumberFormat="1" applyFont="1" applyBorder="1" applyProtection="1"/>
    <xf numFmtId="20" fontId="4" fillId="12" borderId="9" xfId="0" applyNumberFormat="1" applyFont="1" applyFill="1" applyBorder="1" applyAlignment="1">
      <alignment horizontal="center"/>
    </xf>
    <xf numFmtId="20" fontId="62" fillId="12" borderId="9" xfId="0" applyNumberFormat="1" applyFont="1" applyFill="1" applyBorder="1" applyAlignment="1">
      <alignment horizontal="center"/>
    </xf>
    <xf numFmtId="0" fontId="63" fillId="12" borderId="7" xfId="0" applyFont="1" applyFill="1" applyBorder="1" applyProtection="1">
      <protection locked="0"/>
    </xf>
    <xf numFmtId="14" fontId="2" fillId="12" borderId="20" xfId="0" applyNumberFormat="1" applyFont="1" applyFill="1" applyBorder="1" applyAlignment="1">
      <alignment horizontal="left"/>
    </xf>
    <xf numFmtId="0" fontId="2" fillId="12" borderId="9" xfId="0" applyFont="1" applyFill="1" applyBorder="1"/>
    <xf numFmtId="20" fontId="6" fillId="12" borderId="0" xfId="0" applyNumberFormat="1" applyFont="1" applyFill="1" applyBorder="1" applyAlignment="1">
      <alignment horizontal="center"/>
    </xf>
    <xf numFmtId="0" fontId="2" fillId="10" borderId="33" xfId="0" applyNumberFormat="1" applyFont="1" applyFill="1" applyBorder="1" applyAlignment="1" applyProtection="1">
      <alignment horizontal="center" vertical="center"/>
      <protection locked="0"/>
    </xf>
    <xf numFmtId="0" fontId="2" fillId="10" borderId="50" xfId="0" applyNumberFormat="1" applyFont="1" applyFill="1" applyBorder="1" applyAlignment="1" applyProtection="1">
      <alignment horizontal="center" vertical="center"/>
      <protection locked="0"/>
    </xf>
    <xf numFmtId="0" fontId="2" fillId="10" borderId="39" xfId="0" applyNumberFormat="1" applyFont="1" applyFill="1" applyBorder="1" applyAlignment="1" applyProtection="1">
      <alignment horizontal="center" vertical="center"/>
      <protection locked="0"/>
    </xf>
    <xf numFmtId="0" fontId="12" fillId="0" borderId="38" xfId="0" applyFont="1" applyFill="1" applyBorder="1" applyProtection="1"/>
    <xf numFmtId="0" fontId="12" fillId="0" borderId="40" xfId="0" applyFont="1" applyFill="1" applyBorder="1" applyProtection="1"/>
    <xf numFmtId="0" fontId="12" fillId="0" borderId="42" xfId="0" applyFont="1" applyFill="1" applyBorder="1" applyProtection="1"/>
    <xf numFmtId="0" fontId="11" fillId="0" borderId="0" xfId="0" applyFont="1" applyBorder="1" applyAlignment="1" applyProtection="1">
      <alignment horizontal="center" vertical="center" wrapText="1"/>
    </xf>
    <xf numFmtId="0" fontId="11" fillId="0" borderId="0" xfId="0" applyFont="1" applyBorder="1" applyAlignment="1" applyProtection="1">
      <alignment horizontal="center"/>
    </xf>
    <xf numFmtId="0" fontId="1" fillId="0" borderId="0" xfId="0" applyFont="1" applyBorder="1" applyAlignment="1" applyProtection="1">
      <alignment horizontal="center"/>
    </xf>
    <xf numFmtId="0" fontId="1" fillId="5" borderId="0" xfId="0" applyFont="1" applyFill="1" applyBorder="1" applyAlignment="1" applyProtection="1">
      <alignment horizontal="center"/>
    </xf>
    <xf numFmtId="0" fontId="1" fillId="13" borderId="7" xfId="0" applyFont="1" applyFill="1" applyBorder="1" applyProtection="1"/>
    <xf numFmtId="164" fontId="1" fillId="0" borderId="19" xfId="0" applyNumberFormat="1" applyFont="1" applyBorder="1" applyProtection="1"/>
    <xf numFmtId="164" fontId="2" fillId="3" borderId="8" xfId="0" applyNumberFormat="1" applyFont="1" applyFill="1" applyBorder="1" applyAlignment="1" applyProtection="1">
      <alignment horizontal="center"/>
    </xf>
    <xf numFmtId="20" fontId="12" fillId="14" borderId="52" xfId="0" applyNumberFormat="1" applyFont="1" applyFill="1" applyBorder="1" applyAlignment="1" applyProtection="1">
      <alignment horizontal="center"/>
      <protection locked="0"/>
    </xf>
    <xf numFmtId="164" fontId="2" fillId="0" borderId="50" xfId="0" applyNumberFormat="1" applyFont="1" applyBorder="1" applyProtection="1"/>
    <xf numFmtId="20" fontId="4" fillId="12" borderId="0" xfId="0" applyNumberFormat="1" applyFont="1" applyFill="1" applyAlignment="1" applyProtection="1">
      <alignment horizontal="center"/>
      <protection locked="0"/>
    </xf>
    <xf numFmtId="0" fontId="2" fillId="3" borderId="7" xfId="0" applyFont="1" applyFill="1" applyBorder="1" applyAlignment="1" applyProtection="1">
      <alignment horizontal="center"/>
    </xf>
    <xf numFmtId="0" fontId="51" fillId="4" borderId="0" xfId="1" applyFont="1" applyFill="1" applyAlignment="1" applyProtection="1">
      <alignment horizontal="right" wrapText="1"/>
    </xf>
    <xf numFmtId="14" fontId="2" fillId="0" borderId="20" xfId="0" applyNumberFormat="1" applyFont="1" applyFill="1" applyBorder="1" applyAlignment="1" applyProtection="1">
      <alignment horizontal="left"/>
    </xf>
    <xf numFmtId="0" fontId="2" fillId="0" borderId="9" xfId="0" applyFont="1" applyFill="1" applyBorder="1" applyAlignment="1" applyProtection="1">
      <alignment horizontal="left"/>
    </xf>
    <xf numFmtId="20" fontId="4" fillId="0" borderId="0" xfId="0" applyNumberFormat="1" applyFont="1" applyFill="1" applyBorder="1" applyAlignment="1" applyProtection="1">
      <alignment horizontal="center"/>
      <protection locked="0"/>
    </xf>
    <xf numFmtId="20" fontId="4" fillId="0" borderId="9" xfId="0" applyNumberFormat="1" applyFont="1" applyFill="1" applyBorder="1" applyAlignment="1">
      <alignment horizontal="center"/>
    </xf>
    <xf numFmtId="20" fontId="6" fillId="0" borderId="20" xfId="0" applyNumberFormat="1" applyFont="1" applyFill="1" applyBorder="1" applyAlignment="1" applyProtection="1">
      <alignment horizontal="center"/>
      <protection locked="0"/>
    </xf>
    <xf numFmtId="20" fontId="6" fillId="0" borderId="0" xfId="0" applyNumberFormat="1" applyFont="1" applyFill="1" applyBorder="1" applyAlignment="1" applyProtection="1">
      <alignment horizontal="center"/>
      <protection locked="0"/>
    </xf>
    <xf numFmtId="20" fontId="6" fillId="0" borderId="0" xfId="0" applyNumberFormat="1" applyFont="1" applyFill="1" applyBorder="1" applyAlignment="1">
      <alignment horizontal="center"/>
    </xf>
    <xf numFmtId="20" fontId="14" fillId="0" borderId="20" xfId="0" applyNumberFormat="1" applyFont="1" applyFill="1" applyBorder="1" applyAlignment="1" applyProtection="1">
      <alignment horizontal="center"/>
      <protection locked="0"/>
    </xf>
    <xf numFmtId="20" fontId="14" fillId="0" borderId="0" xfId="0" applyNumberFormat="1" applyFont="1" applyFill="1" applyBorder="1" applyAlignment="1" applyProtection="1">
      <alignment horizontal="center"/>
      <protection locked="0"/>
    </xf>
    <xf numFmtId="20" fontId="14" fillId="0" borderId="9" xfId="0" applyNumberFormat="1" applyFont="1" applyFill="1" applyBorder="1" applyAlignment="1">
      <alignment horizontal="center"/>
    </xf>
    <xf numFmtId="20" fontId="8" fillId="0" borderId="20" xfId="0" applyNumberFormat="1" applyFont="1" applyFill="1" applyBorder="1" applyAlignment="1" applyProtection="1">
      <alignment horizontal="center"/>
      <protection locked="0"/>
    </xf>
    <xf numFmtId="20" fontId="8" fillId="0" borderId="0" xfId="0" applyNumberFormat="1" applyFont="1" applyFill="1" applyBorder="1" applyAlignment="1" applyProtection="1">
      <alignment horizontal="center"/>
      <protection locked="0"/>
    </xf>
    <xf numFmtId="20" fontId="8" fillId="0" borderId="9" xfId="0" applyNumberFormat="1" applyFont="1" applyFill="1" applyBorder="1" applyAlignment="1">
      <alignment horizontal="center"/>
    </xf>
    <xf numFmtId="20" fontId="4" fillId="0" borderId="20" xfId="0" applyNumberFormat="1" applyFont="1" applyFill="1" applyBorder="1" applyAlignment="1" applyProtection="1">
      <alignment horizontal="center"/>
      <protection locked="0"/>
    </xf>
    <xf numFmtId="20" fontId="4" fillId="0" borderId="9" xfId="0" applyNumberFormat="1" applyFont="1" applyFill="1" applyBorder="1" applyAlignment="1" applyProtection="1">
      <alignment horizontal="center"/>
    </xf>
    <xf numFmtId="20" fontId="6" fillId="0" borderId="0" xfId="0" applyNumberFormat="1" applyFont="1" applyFill="1" applyBorder="1" applyAlignment="1" applyProtection="1">
      <alignment horizontal="center"/>
    </xf>
    <xf numFmtId="20" fontId="14" fillId="0" borderId="9" xfId="0" applyNumberFormat="1" applyFont="1" applyFill="1" applyBorder="1" applyAlignment="1" applyProtection="1">
      <alignment horizontal="center"/>
    </xf>
    <xf numFmtId="20" fontId="8" fillId="0" borderId="9" xfId="0" applyNumberFormat="1" applyFont="1" applyFill="1" applyBorder="1" applyAlignment="1" applyProtection="1">
      <alignment horizontal="center"/>
    </xf>
    <xf numFmtId="0" fontId="2" fillId="0" borderId="9" xfId="0" applyFont="1" applyFill="1" applyBorder="1" applyProtection="1"/>
    <xf numFmtId="20" fontId="4" fillId="0" borderId="0" xfId="0" applyNumberFormat="1" applyFont="1" applyFill="1" applyAlignment="1" applyProtection="1">
      <alignment horizontal="center"/>
      <protection locked="0"/>
    </xf>
    <xf numFmtId="20" fontId="6" fillId="0" borderId="9" xfId="0" applyNumberFormat="1" applyFont="1" applyFill="1" applyBorder="1" applyAlignment="1">
      <alignment horizontal="center"/>
    </xf>
    <xf numFmtId="20" fontId="6" fillId="0" borderId="9" xfId="0" applyNumberFormat="1" applyFont="1" applyFill="1" applyBorder="1" applyAlignment="1" applyProtection="1">
      <alignment horizontal="center"/>
    </xf>
    <xf numFmtId="20" fontId="4" fillId="0" borderId="0" xfId="0" applyNumberFormat="1" applyFont="1" applyFill="1" applyBorder="1" applyAlignment="1" applyProtection="1">
      <alignment horizontal="center"/>
    </xf>
    <xf numFmtId="20" fontId="62" fillId="0" borderId="9" xfId="0" applyNumberFormat="1" applyFont="1" applyFill="1" applyBorder="1" applyAlignment="1" applyProtection="1">
      <alignment horizontal="center"/>
    </xf>
    <xf numFmtId="14" fontId="2" fillId="0" borderId="20" xfId="0" applyNumberFormat="1" applyFont="1" applyFill="1" applyBorder="1" applyAlignment="1">
      <alignment horizontal="left"/>
    </xf>
    <xf numFmtId="0" fontId="2" fillId="0" borderId="9" xfId="0" applyFont="1" applyFill="1" applyBorder="1"/>
    <xf numFmtId="164" fontId="2" fillId="0" borderId="46" xfId="0" applyNumberFormat="1" applyFont="1" applyBorder="1"/>
    <xf numFmtId="164" fontId="2" fillId="0" borderId="38" xfId="0" applyNumberFormat="1" applyFont="1" applyBorder="1"/>
    <xf numFmtId="164" fontId="2" fillId="0" borderId="41" xfId="0" applyNumberFormat="1" applyFont="1" applyBorder="1"/>
    <xf numFmtId="164" fontId="2" fillId="0" borderId="39" xfId="0" applyNumberFormat="1" applyFont="1" applyBorder="1"/>
    <xf numFmtId="20" fontId="3" fillId="10" borderId="52" xfId="0" applyNumberFormat="1" applyFont="1" applyFill="1" applyBorder="1" applyAlignment="1" applyProtection="1">
      <alignment horizontal="center"/>
      <protection locked="0"/>
    </xf>
    <xf numFmtId="0" fontId="2" fillId="10" borderId="53" xfId="0" applyNumberFormat="1" applyFont="1" applyFill="1" applyBorder="1" applyAlignment="1" applyProtection="1">
      <alignment horizontal="center" vertical="center"/>
      <protection locked="0"/>
    </xf>
    <xf numFmtId="165" fontId="2" fillId="10" borderId="33" xfId="0" applyNumberFormat="1" applyFont="1" applyFill="1" applyBorder="1" applyAlignment="1" applyProtection="1">
      <alignment horizontal="center" vertical="center"/>
      <protection locked="0"/>
    </xf>
    <xf numFmtId="164" fontId="64" fillId="2" borderId="50" xfId="0" applyNumberFormat="1" applyFont="1" applyFill="1" applyBorder="1" applyProtection="1"/>
    <xf numFmtId="164" fontId="2" fillId="0" borderId="41" xfId="0" applyNumberFormat="1" applyFont="1" applyFill="1" applyBorder="1" applyProtection="1"/>
    <xf numFmtId="0" fontId="65" fillId="0" borderId="7" xfId="0" applyFont="1" applyFill="1" applyBorder="1" applyProtection="1">
      <protection locked="0"/>
    </xf>
    <xf numFmtId="0" fontId="65" fillId="12" borderId="7" xfId="0" applyFont="1" applyFill="1" applyBorder="1" applyProtection="1">
      <protection locked="0"/>
    </xf>
    <xf numFmtId="0" fontId="12" fillId="2" borderId="32" xfId="0" applyFont="1" applyFill="1" applyBorder="1" applyAlignment="1" applyProtection="1">
      <alignment horizontal="center"/>
    </xf>
    <xf numFmtId="0" fontId="12" fillId="2" borderId="11" xfId="0" applyFont="1" applyFill="1" applyBorder="1" applyAlignment="1" applyProtection="1">
      <alignment horizontal="center"/>
    </xf>
    <xf numFmtId="0" fontId="12" fillId="2" borderId="12" xfId="0" applyFont="1" applyFill="1" applyBorder="1" applyAlignment="1" applyProtection="1">
      <alignment horizontal="center"/>
    </xf>
    <xf numFmtId="0" fontId="12" fillId="2" borderId="14" xfId="0" applyFont="1" applyFill="1" applyBorder="1" applyAlignment="1" applyProtection="1">
      <alignment horizontal="right"/>
    </xf>
    <xf numFmtId="0" fontId="12" fillId="2" borderId="11" xfId="0" applyFont="1" applyFill="1" applyBorder="1" applyAlignment="1" applyProtection="1">
      <alignment horizontal="right"/>
    </xf>
    <xf numFmtId="0" fontId="12" fillId="2" borderId="12" xfId="0" applyFont="1" applyFill="1" applyBorder="1" applyAlignment="1" applyProtection="1">
      <alignment horizontal="right"/>
    </xf>
    <xf numFmtId="1" fontId="2" fillId="0" borderId="10" xfId="0" applyNumberFormat="1" applyFont="1" applyFill="1" applyBorder="1" applyAlignment="1" applyProtection="1">
      <alignment horizontal="right"/>
    </xf>
    <xf numFmtId="1" fontId="2" fillId="0" borderId="13" xfId="0" applyNumberFormat="1" applyFont="1" applyFill="1" applyBorder="1" applyAlignment="1" applyProtection="1">
      <alignment horizontal="right"/>
    </xf>
    <xf numFmtId="1" fontId="2" fillId="0" borderId="15" xfId="0" applyNumberFormat="1" applyFont="1" applyFill="1" applyBorder="1" applyAlignment="1" applyProtection="1">
      <alignment horizontal="right"/>
    </xf>
    <xf numFmtId="0" fontId="12" fillId="0" borderId="38" xfId="0" applyFont="1" applyFill="1" applyBorder="1" applyAlignment="1" applyProtection="1">
      <alignment horizontal="right"/>
    </xf>
    <xf numFmtId="1" fontId="2" fillId="0" borderId="83" xfId="0" applyNumberFormat="1" applyFont="1" applyFill="1" applyBorder="1" applyAlignment="1" applyProtection="1">
      <alignment horizontal="right"/>
    </xf>
    <xf numFmtId="0" fontId="12" fillId="2" borderId="32" xfId="0" applyFont="1" applyFill="1" applyBorder="1" applyAlignment="1" applyProtection="1">
      <alignment horizontal="right"/>
    </xf>
    <xf numFmtId="1" fontId="61" fillId="0" borderId="47" xfId="0" applyNumberFormat="1" applyFont="1" applyFill="1" applyBorder="1" applyAlignment="1" applyProtection="1">
      <alignment horizontal="right"/>
    </xf>
    <xf numFmtId="1" fontId="2" fillId="0" borderId="38" xfId="0" applyNumberFormat="1" applyFont="1" applyFill="1" applyBorder="1" applyAlignment="1" applyProtection="1">
      <alignment horizontal="center"/>
    </xf>
    <xf numFmtId="1" fontId="2" fillId="0" borderId="29" xfId="0" applyNumberFormat="1" applyFont="1" applyFill="1" applyBorder="1" applyAlignment="1" applyProtection="1">
      <alignment horizontal="right"/>
    </xf>
    <xf numFmtId="1" fontId="61" fillId="0" borderId="38" xfId="0" applyNumberFormat="1" applyFont="1" applyFill="1" applyBorder="1" applyAlignment="1" applyProtection="1">
      <alignment horizontal="right"/>
    </xf>
    <xf numFmtId="0" fontId="12" fillId="2" borderId="84" xfId="0" applyFont="1" applyFill="1" applyBorder="1" applyAlignment="1" applyProtection="1">
      <alignment horizontal="right"/>
    </xf>
    <xf numFmtId="1" fontId="2" fillId="0" borderId="38" xfId="0" applyNumberFormat="1" applyFont="1" applyFill="1" applyBorder="1" applyAlignment="1" applyProtection="1">
      <alignment horizontal="right"/>
    </xf>
    <xf numFmtId="0" fontId="12" fillId="2" borderId="14" xfId="0" applyFont="1" applyFill="1" applyBorder="1" applyAlignment="1">
      <alignment horizontal="right"/>
    </xf>
    <xf numFmtId="0" fontId="12" fillId="2" borderId="11" xfId="0" applyFont="1" applyFill="1" applyBorder="1" applyAlignment="1">
      <alignment horizontal="right"/>
    </xf>
    <xf numFmtId="0" fontId="12" fillId="2" borderId="12" xfId="0" applyFont="1" applyFill="1" applyBorder="1" applyAlignment="1">
      <alignment horizontal="right"/>
    </xf>
    <xf numFmtId="1" fontId="2" fillId="0" borderId="15" xfId="0" applyNumberFormat="1" applyFont="1" applyFill="1" applyBorder="1" applyAlignment="1">
      <alignment horizontal="right"/>
    </xf>
    <xf numFmtId="1" fontId="2" fillId="0" borderId="10" xfId="0" applyNumberFormat="1" applyFont="1" applyFill="1" applyBorder="1" applyAlignment="1">
      <alignment horizontal="right"/>
    </xf>
    <xf numFmtId="1" fontId="2" fillId="0" borderId="38" xfId="0" applyNumberFormat="1" applyFont="1" applyFill="1" applyBorder="1" applyAlignment="1">
      <alignment horizontal="right"/>
    </xf>
    <xf numFmtId="20" fontId="56" fillId="0" borderId="10" xfId="0" applyNumberFormat="1" applyFont="1" applyFill="1" applyBorder="1" applyAlignment="1" applyProtection="1">
      <protection locked="0"/>
    </xf>
    <xf numFmtId="0" fontId="2" fillId="0" borderId="23" xfId="0" applyFont="1" applyBorder="1" applyProtection="1"/>
    <xf numFmtId="164" fontId="2" fillId="0" borderId="60" xfId="0" applyNumberFormat="1" applyFont="1" applyBorder="1" applyProtection="1"/>
    <xf numFmtId="0" fontId="2" fillId="17" borderId="23" xfId="0" applyFont="1" applyFill="1" applyBorder="1" applyProtection="1"/>
    <xf numFmtId="164" fontId="2" fillId="17" borderId="60" xfId="0" applyNumberFormat="1" applyFont="1" applyFill="1" applyBorder="1" applyProtection="1"/>
    <xf numFmtId="0" fontId="2" fillId="18" borderId="44" xfId="0" applyFont="1" applyFill="1" applyBorder="1" applyProtection="1"/>
    <xf numFmtId="164" fontId="2" fillId="18" borderId="54" xfId="0" applyNumberFormat="1" applyFont="1" applyFill="1" applyBorder="1" applyProtection="1"/>
    <xf numFmtId="0" fontId="3" fillId="0" borderId="55" xfId="0" applyFont="1" applyBorder="1" applyProtection="1"/>
    <xf numFmtId="0" fontId="2" fillId="0" borderId="55" xfId="0" applyFont="1" applyBorder="1" applyProtection="1"/>
    <xf numFmtId="0" fontId="2" fillId="0" borderId="0" xfId="0" applyFont="1" applyBorder="1" applyProtection="1"/>
    <xf numFmtId="0" fontId="3" fillId="0" borderId="13" xfId="0" applyFont="1" applyBorder="1" applyProtection="1"/>
    <xf numFmtId="14" fontId="2" fillId="0" borderId="21" xfId="0" applyNumberFormat="1" applyFont="1" applyFill="1" applyBorder="1" applyAlignment="1" applyProtection="1">
      <alignment horizontal="left"/>
      <protection locked="0"/>
    </xf>
    <xf numFmtId="0" fontId="2" fillId="0" borderId="65" xfId="0" applyFont="1" applyFill="1" applyBorder="1" applyAlignment="1" applyProtection="1">
      <protection locked="0"/>
    </xf>
    <xf numFmtId="20" fontId="56" fillId="0" borderId="15" xfId="0" applyNumberFormat="1" applyFont="1" applyFill="1" applyBorder="1" applyAlignment="1" applyProtection="1">
      <protection locked="0"/>
    </xf>
    <xf numFmtId="20" fontId="55" fillId="0" borderId="65" xfId="0" applyNumberFormat="1" applyFont="1" applyFill="1" applyBorder="1" applyAlignment="1" applyProtection="1"/>
    <xf numFmtId="20" fontId="67" fillId="0" borderId="65" xfId="0" applyNumberFormat="1" applyFont="1" applyFill="1" applyBorder="1" applyAlignment="1" applyProtection="1"/>
    <xf numFmtId="20" fontId="68" fillId="0" borderId="65" xfId="0" applyNumberFormat="1" applyFont="1" applyFill="1" applyBorder="1" applyAlignment="1" applyProtection="1"/>
    <xf numFmtId="0" fontId="2" fillId="0" borderId="0" xfId="0" applyFont="1" applyProtection="1"/>
    <xf numFmtId="0" fontId="66" fillId="0" borderId="0" xfId="0" applyFont="1" applyProtection="1"/>
    <xf numFmtId="0" fontId="55" fillId="0" borderId="1" xfId="0" applyFont="1" applyBorder="1" applyAlignment="1" applyProtection="1">
      <alignment horizontal="center"/>
    </xf>
    <xf numFmtId="0" fontId="55" fillId="0" borderId="3" xfId="0" applyFont="1" applyBorder="1" applyAlignment="1" applyProtection="1">
      <alignment horizontal="center"/>
    </xf>
    <xf numFmtId="0" fontId="55" fillId="0" borderId="2" xfId="0" applyFont="1" applyBorder="1" applyAlignment="1" applyProtection="1">
      <alignment horizontal="center"/>
    </xf>
    <xf numFmtId="0" fontId="55" fillId="17" borderId="1" xfId="0" applyFont="1" applyFill="1" applyBorder="1" applyAlignment="1" applyProtection="1">
      <alignment horizontal="center"/>
    </xf>
    <xf numFmtId="0" fontId="55" fillId="17" borderId="3" xfId="0" applyFont="1" applyFill="1" applyBorder="1" applyAlignment="1" applyProtection="1">
      <alignment horizontal="center"/>
    </xf>
    <xf numFmtId="0" fontId="55" fillId="17" borderId="2" xfId="0" applyFont="1" applyFill="1" applyBorder="1" applyAlignment="1" applyProtection="1">
      <alignment horizontal="center"/>
    </xf>
    <xf numFmtId="0" fontId="55" fillId="18" borderId="1" xfId="0" applyFont="1" applyFill="1" applyBorder="1" applyAlignment="1" applyProtection="1">
      <alignment horizontal="center"/>
    </xf>
    <xf numFmtId="0" fontId="55" fillId="18" borderId="3" xfId="0" applyFont="1" applyFill="1" applyBorder="1" applyAlignment="1" applyProtection="1">
      <alignment horizontal="center"/>
    </xf>
    <xf numFmtId="0" fontId="55" fillId="18" borderId="2" xfId="0" applyFont="1" applyFill="1" applyBorder="1" applyAlignment="1" applyProtection="1">
      <alignment horizontal="center"/>
    </xf>
    <xf numFmtId="0" fontId="1" fillId="4" borderId="0" xfId="0" applyFont="1" applyFill="1" applyAlignment="1">
      <alignment vertical="justify" wrapText="1"/>
    </xf>
    <xf numFmtId="14" fontId="2" fillId="11" borderId="20" xfId="0" applyNumberFormat="1" applyFont="1" applyFill="1" applyBorder="1" applyAlignment="1" applyProtection="1">
      <alignment horizontal="left"/>
    </xf>
    <xf numFmtId="20" fontId="6" fillId="11" borderId="20" xfId="0" applyNumberFormat="1" applyFont="1" applyFill="1" applyBorder="1" applyAlignment="1" applyProtection="1">
      <alignment horizontal="center"/>
      <protection locked="0"/>
    </xf>
    <xf numFmtId="20" fontId="6" fillId="11" borderId="0" xfId="0" applyNumberFormat="1" applyFont="1" applyFill="1" applyBorder="1" applyAlignment="1" applyProtection="1">
      <alignment horizontal="center"/>
      <protection locked="0"/>
    </xf>
    <xf numFmtId="20" fontId="14" fillId="11" borderId="20" xfId="0" applyNumberFormat="1" applyFont="1" applyFill="1" applyBorder="1" applyAlignment="1" applyProtection="1">
      <alignment horizontal="center"/>
      <protection locked="0"/>
    </xf>
    <xf numFmtId="20" fontId="14" fillId="11" borderId="0" xfId="0" applyNumberFormat="1" applyFont="1" applyFill="1" applyBorder="1" applyAlignment="1" applyProtection="1">
      <alignment horizontal="center"/>
      <protection locked="0"/>
    </xf>
    <xf numFmtId="20" fontId="8" fillId="11" borderId="20" xfId="0" applyNumberFormat="1" applyFont="1" applyFill="1" applyBorder="1" applyAlignment="1" applyProtection="1">
      <alignment horizontal="center"/>
      <protection locked="0"/>
    </xf>
    <xf numFmtId="20" fontId="8" fillId="11" borderId="0" xfId="0" applyNumberFormat="1" applyFont="1" applyFill="1" applyBorder="1" applyAlignment="1" applyProtection="1">
      <alignment horizontal="center"/>
      <protection locked="0"/>
    </xf>
    <xf numFmtId="0" fontId="2" fillId="11" borderId="7" xfId="0" applyFont="1" applyFill="1" applyBorder="1" applyProtection="1">
      <protection locked="0"/>
    </xf>
    <xf numFmtId="20" fontId="4" fillId="11" borderId="9" xfId="0" applyNumberFormat="1" applyFont="1" applyFill="1" applyBorder="1" applyAlignment="1" applyProtection="1">
      <alignment horizontal="center"/>
    </xf>
    <xf numFmtId="20" fontId="6" fillId="11" borderId="0" xfId="0" applyNumberFormat="1" applyFont="1" applyFill="1" applyBorder="1" applyAlignment="1" applyProtection="1">
      <alignment horizontal="center"/>
    </xf>
    <xf numFmtId="20" fontId="14" fillId="11" borderId="9" xfId="0" applyNumberFormat="1" applyFont="1" applyFill="1" applyBorder="1" applyAlignment="1" applyProtection="1">
      <alignment horizontal="center"/>
    </xf>
    <xf numFmtId="20" fontId="8" fillId="11" borderId="9" xfId="0" applyNumberFormat="1" applyFont="1" applyFill="1" applyBorder="1" applyAlignment="1" applyProtection="1">
      <alignment horizontal="center"/>
    </xf>
    <xf numFmtId="0" fontId="4" fillId="0" borderId="7" xfId="0" applyFont="1" applyFill="1" applyBorder="1" applyProtection="1">
      <protection locked="0"/>
    </xf>
    <xf numFmtId="0" fontId="2" fillId="11" borderId="9" xfId="0" applyFont="1" applyFill="1" applyBorder="1" applyProtection="1"/>
    <xf numFmtId="20" fontId="4" fillId="11" borderId="0" xfId="0" applyNumberFormat="1" applyFont="1" applyFill="1" applyAlignment="1" applyProtection="1">
      <alignment horizontal="center"/>
      <protection locked="0"/>
    </xf>
    <xf numFmtId="20" fontId="6" fillId="12" borderId="9" xfId="0" applyNumberFormat="1" applyFont="1" applyFill="1" applyBorder="1" applyAlignment="1" applyProtection="1">
      <alignment horizontal="center"/>
    </xf>
    <xf numFmtId="0" fontId="63" fillId="0" borderId="7" xfId="0" applyFont="1" applyFill="1" applyBorder="1" applyProtection="1">
      <protection locked="0"/>
    </xf>
    <xf numFmtId="20" fontId="4" fillId="12" borderId="0" xfId="0" applyNumberFormat="1" applyFont="1" applyFill="1" applyBorder="1" applyAlignment="1" applyProtection="1">
      <alignment horizontal="center"/>
    </xf>
    <xf numFmtId="20" fontId="62" fillId="0" borderId="9" xfId="0" applyNumberFormat="1" applyFont="1" applyFill="1" applyBorder="1" applyAlignment="1">
      <alignment horizontal="center"/>
    </xf>
    <xf numFmtId="20" fontId="62" fillId="12" borderId="9" xfId="0" applyNumberFormat="1" applyFont="1" applyFill="1" applyBorder="1" applyAlignment="1" applyProtection="1">
      <alignment horizontal="center"/>
    </xf>
    <xf numFmtId="164" fontId="2" fillId="13" borderId="47" xfId="0" applyNumberFormat="1" applyFont="1" applyFill="1" applyBorder="1" applyProtection="1"/>
    <xf numFmtId="164" fontId="2" fillId="13" borderId="48" xfId="0" applyNumberFormat="1" applyFont="1" applyFill="1" applyBorder="1" applyProtection="1"/>
    <xf numFmtId="164" fontId="2" fillId="13" borderId="49" xfId="0" applyNumberFormat="1" applyFont="1" applyFill="1" applyBorder="1" applyProtection="1"/>
    <xf numFmtId="164" fontId="2" fillId="13" borderId="51" xfId="0" applyNumberFormat="1" applyFont="1" applyFill="1" applyBorder="1" applyProtection="1"/>
    <xf numFmtId="164" fontId="2" fillId="13" borderId="50" xfId="0" applyNumberFormat="1" applyFont="1" applyFill="1" applyBorder="1" applyProtection="1"/>
    <xf numFmtId="1" fontId="61" fillId="13" borderId="47" xfId="0" applyNumberFormat="1" applyFont="1" applyFill="1" applyBorder="1" applyAlignment="1" applyProtection="1">
      <alignment horizontal="right"/>
    </xf>
    <xf numFmtId="164" fontId="0" fillId="2" borderId="5" xfId="0" quotePrefix="1" applyNumberFormat="1" applyFill="1" applyBorder="1" applyAlignment="1" applyProtection="1">
      <alignment wrapText="1"/>
    </xf>
    <xf numFmtId="0" fontId="69" fillId="0" borderId="0" xfId="0" applyFont="1"/>
    <xf numFmtId="0" fontId="21" fillId="0" borderId="56" xfId="0" applyFont="1" applyBorder="1" applyProtection="1"/>
    <xf numFmtId="0" fontId="21" fillId="0" borderId="57" xfId="0" applyFont="1" applyBorder="1" applyProtection="1"/>
    <xf numFmtId="0" fontId="21" fillId="0" borderId="32" xfId="0" applyFont="1" applyBorder="1" applyProtection="1"/>
    <xf numFmtId="0" fontId="29" fillId="0" borderId="4" xfId="0" applyFont="1" applyBorder="1" applyProtection="1"/>
    <xf numFmtId="0" fontId="29" fillId="0" borderId="5" xfId="0" applyFont="1" applyBorder="1" applyProtection="1"/>
    <xf numFmtId="0" fontId="33" fillId="5" borderId="37" xfId="0" applyFont="1" applyFill="1" applyBorder="1" applyAlignment="1" applyProtection="1">
      <alignment horizontal="right"/>
    </xf>
    <xf numFmtId="0" fontId="33" fillId="5" borderId="23" xfId="0" applyFont="1" applyFill="1" applyBorder="1" applyAlignment="1" applyProtection="1">
      <alignment horizontal="right"/>
    </xf>
    <xf numFmtId="0" fontId="33" fillId="5" borderId="17" xfId="0" applyFont="1" applyFill="1" applyBorder="1" applyAlignment="1" applyProtection="1">
      <alignment horizontal="right"/>
    </xf>
    <xf numFmtId="0" fontId="33" fillId="5" borderId="29" xfId="0" applyFont="1" applyFill="1" applyBorder="1" applyAlignment="1" applyProtection="1">
      <alignment horizontal="right"/>
    </xf>
    <xf numFmtId="164" fontId="35" fillId="5" borderId="10" xfId="0" applyNumberFormat="1" applyFont="1" applyFill="1" applyBorder="1" applyProtection="1">
      <protection locked="0"/>
    </xf>
    <xf numFmtId="164" fontId="35" fillId="5" borderId="65" xfId="0" applyNumberFormat="1" applyFont="1" applyFill="1" applyBorder="1" applyProtection="1">
      <protection locked="0"/>
    </xf>
    <xf numFmtId="0" fontId="34" fillId="5" borderId="43" xfId="0" applyFont="1" applyFill="1" applyBorder="1" applyAlignment="1" applyProtection="1">
      <alignment horizontal="right"/>
    </xf>
    <xf numFmtId="0" fontId="34" fillId="5" borderId="44" xfId="0" applyFont="1" applyFill="1" applyBorder="1" applyAlignment="1" applyProtection="1">
      <alignment horizontal="right"/>
    </xf>
    <xf numFmtId="0" fontId="34" fillId="5" borderId="46" xfId="0" applyFont="1" applyFill="1" applyBorder="1" applyAlignment="1" applyProtection="1">
      <alignment horizontal="right"/>
    </xf>
    <xf numFmtId="164" fontId="35" fillId="5" borderId="24" xfId="0" applyNumberFormat="1" applyFont="1" applyFill="1" applyBorder="1" applyProtection="1">
      <protection locked="0"/>
    </xf>
    <xf numFmtId="164" fontId="35" fillId="5" borderId="54" xfId="0" applyNumberFormat="1" applyFont="1" applyFill="1" applyBorder="1" applyProtection="1">
      <protection locked="0"/>
    </xf>
    <xf numFmtId="164" fontId="20" fillId="0" borderId="12" xfId="0" applyNumberFormat="1" applyFont="1" applyBorder="1" applyProtection="1"/>
    <xf numFmtId="164" fontId="20" fillId="0" borderId="58" xfId="0" applyNumberFormat="1" applyFont="1" applyBorder="1" applyProtection="1"/>
    <xf numFmtId="164" fontId="32" fillId="0" borderId="11" xfId="0" applyNumberFormat="1" applyFont="1" applyBorder="1" applyProtection="1"/>
    <xf numFmtId="164" fontId="32" fillId="0" borderId="69" xfId="0" applyNumberFormat="1" applyFont="1" applyBorder="1" applyProtection="1"/>
    <xf numFmtId="164" fontId="30" fillId="0" borderId="18" xfId="0" applyNumberFormat="1" applyFont="1" applyFill="1" applyBorder="1" applyProtection="1"/>
    <xf numFmtId="164" fontId="30" fillId="0" borderId="52" xfId="0" applyNumberFormat="1" applyFont="1" applyFill="1" applyBorder="1" applyProtection="1"/>
    <xf numFmtId="164" fontId="31" fillId="7" borderId="68" xfId="0" applyNumberFormat="1" applyFont="1" applyFill="1" applyBorder="1" applyAlignment="1" applyProtection="1">
      <alignment horizontal="center"/>
      <protection locked="0"/>
    </xf>
    <xf numFmtId="164" fontId="31" fillId="7" borderId="61" xfId="0" applyNumberFormat="1" applyFont="1" applyFill="1" applyBorder="1" applyAlignment="1" applyProtection="1">
      <alignment horizontal="center"/>
      <protection locked="0"/>
    </xf>
    <xf numFmtId="0" fontId="29" fillId="0" borderId="3" xfId="0" applyFont="1" applyFill="1" applyBorder="1" applyProtection="1"/>
    <xf numFmtId="0" fontId="38" fillId="2" borderId="4" xfId="0" applyFont="1" applyFill="1" applyBorder="1" applyProtection="1"/>
    <xf numFmtId="0" fontId="38" fillId="2" borderId="5" xfId="0" applyFont="1" applyFill="1" applyBorder="1" applyProtection="1"/>
    <xf numFmtId="164" fontId="1" fillId="8" borderId="1" xfId="0" applyNumberFormat="1" applyFont="1" applyFill="1" applyBorder="1" applyAlignment="1" applyProtection="1">
      <alignment horizontal="center"/>
      <protection locked="0"/>
    </xf>
    <xf numFmtId="164" fontId="0" fillId="8" borderId="3" xfId="0" applyNumberFormat="1" applyFill="1" applyBorder="1" applyAlignment="1" applyProtection="1">
      <alignment horizontal="center"/>
      <protection locked="0"/>
    </xf>
    <xf numFmtId="0" fontId="24" fillId="2" borderId="5" xfId="0" applyFont="1" applyFill="1" applyBorder="1" applyAlignment="1" applyProtection="1">
      <alignment horizontal="center"/>
    </xf>
    <xf numFmtId="0" fontId="24" fillId="2" borderId="6" xfId="0" applyFont="1" applyFill="1" applyBorder="1" applyAlignment="1" applyProtection="1">
      <alignment horizontal="center"/>
    </xf>
    <xf numFmtId="0" fontId="24" fillId="2" borderId="0" xfId="0" applyFont="1" applyFill="1" applyBorder="1" applyAlignment="1" applyProtection="1">
      <alignment horizontal="center"/>
    </xf>
    <xf numFmtId="0" fontId="24" fillId="2" borderId="9" xfId="0" applyFont="1" applyFill="1" applyBorder="1" applyAlignment="1" applyProtection="1">
      <alignment horizontal="center"/>
    </xf>
    <xf numFmtId="164" fontId="2" fillId="0" borderId="29" xfId="0" applyNumberFormat="1" applyFont="1" applyBorder="1" applyAlignment="1" applyProtection="1">
      <alignment horizontal="center"/>
    </xf>
    <xf numFmtId="164" fontId="2" fillId="0" borderId="65" xfId="0" applyNumberFormat="1" applyFont="1" applyBorder="1" applyAlignment="1" applyProtection="1">
      <alignment horizontal="center"/>
    </xf>
    <xf numFmtId="0" fontId="11" fillId="0" borderId="15" xfId="0" quotePrefix="1" applyFont="1" applyBorder="1" applyProtection="1"/>
    <xf numFmtId="0" fontId="11" fillId="0" borderId="10" xfId="0" applyFont="1" applyBorder="1" applyProtection="1"/>
    <xf numFmtId="0" fontId="11" fillId="0" borderId="13" xfId="0" applyFont="1" applyBorder="1" applyProtection="1"/>
    <xf numFmtId="164" fontId="2" fillId="0" borderId="13" xfId="0" applyNumberFormat="1" applyFont="1" applyBorder="1" applyAlignment="1" applyProtection="1">
      <alignment horizontal="center"/>
    </xf>
    <xf numFmtId="0" fontId="2" fillId="0" borderId="60" xfId="0" applyFont="1" applyBorder="1" applyAlignment="1" applyProtection="1">
      <alignment horizontal="center"/>
    </xf>
    <xf numFmtId="164" fontId="2" fillId="2" borderId="17" xfId="0" applyNumberFormat="1" applyFont="1" applyFill="1" applyBorder="1" applyProtection="1"/>
    <xf numFmtId="164" fontId="2" fillId="2" borderId="28" xfId="0" applyNumberFormat="1" applyFont="1" applyFill="1" applyBorder="1" applyProtection="1"/>
    <xf numFmtId="164" fontId="2" fillId="0" borderId="63" xfId="0" applyNumberFormat="1" applyFont="1" applyBorder="1" applyAlignment="1" applyProtection="1">
      <alignment horizontal="center"/>
    </xf>
    <xf numFmtId="164" fontId="2" fillId="0" borderId="64" xfId="0" applyNumberFormat="1" applyFont="1" applyBorder="1" applyAlignment="1" applyProtection="1">
      <alignment horizontal="center"/>
    </xf>
    <xf numFmtId="0" fontId="11" fillId="0" borderId="66" xfId="0" applyFont="1" applyBorder="1" applyAlignment="1" applyProtection="1">
      <alignment horizontal="left"/>
    </xf>
    <xf numFmtId="0" fontId="11" fillId="0" borderId="26" xfId="0" applyFont="1" applyBorder="1" applyAlignment="1" applyProtection="1">
      <alignment horizontal="left"/>
    </xf>
    <xf numFmtId="0" fontId="11" fillId="0" borderId="27" xfId="0" applyFont="1" applyBorder="1" applyAlignment="1" applyProtection="1">
      <alignment horizontal="left"/>
    </xf>
    <xf numFmtId="0" fontId="11" fillId="0" borderId="15" xfId="0" applyFont="1" applyBorder="1" applyAlignment="1" applyProtection="1">
      <alignment horizontal="left"/>
    </xf>
    <xf numFmtId="0" fontId="11" fillId="0" borderId="10" xfId="0" applyFont="1" applyBorder="1" applyAlignment="1" applyProtection="1">
      <alignment horizontal="left"/>
    </xf>
    <xf numFmtId="0" fontId="11" fillId="0" borderId="13" xfId="0" applyFont="1" applyBorder="1" applyAlignment="1" applyProtection="1">
      <alignment horizontal="left"/>
    </xf>
    <xf numFmtId="0" fontId="11" fillId="0" borderId="0" xfId="0" applyFont="1" applyAlignment="1" applyProtection="1"/>
    <xf numFmtId="0" fontId="0" fillId="0" borderId="0" xfId="0" applyAlignment="1"/>
    <xf numFmtId="0" fontId="1" fillId="0" borderId="4" xfId="0" applyFont="1" applyBorder="1" applyAlignment="1" applyProtection="1">
      <alignment vertical="top" wrapText="1"/>
      <protection locked="0"/>
    </xf>
    <xf numFmtId="0" fontId="50" fillId="0" borderId="5" xfId="0" applyFont="1" applyBorder="1" applyAlignment="1" applyProtection="1">
      <alignment vertical="top"/>
      <protection locked="0"/>
    </xf>
    <xf numFmtId="0" fontId="50" fillId="0" borderId="6" xfId="0" applyFont="1" applyBorder="1" applyAlignment="1" applyProtection="1">
      <alignment vertical="top"/>
      <protection locked="0"/>
    </xf>
    <xf numFmtId="0" fontId="50" fillId="0" borderId="20" xfId="0" applyFont="1" applyBorder="1" applyAlignment="1" applyProtection="1">
      <alignment vertical="top"/>
      <protection locked="0"/>
    </xf>
    <xf numFmtId="0" fontId="50" fillId="0" borderId="0" xfId="0" applyFont="1" applyBorder="1" applyAlignment="1" applyProtection="1">
      <alignment vertical="top"/>
      <protection locked="0"/>
    </xf>
    <xf numFmtId="0" fontId="50" fillId="0" borderId="9" xfId="0" applyFont="1" applyBorder="1" applyAlignment="1" applyProtection="1">
      <alignment vertical="top"/>
      <protection locked="0"/>
    </xf>
    <xf numFmtId="0" fontId="50" fillId="0" borderId="1" xfId="0" applyFont="1" applyBorder="1" applyAlignment="1" applyProtection="1">
      <alignment vertical="top"/>
      <protection locked="0"/>
    </xf>
    <xf numFmtId="0" fontId="50" fillId="0" borderId="3" xfId="0" applyFont="1" applyBorder="1" applyAlignment="1" applyProtection="1">
      <alignment vertical="top"/>
      <protection locked="0"/>
    </xf>
    <xf numFmtId="0" fontId="50" fillId="0" borderId="2" xfId="0" applyFont="1" applyBorder="1" applyAlignment="1" applyProtection="1">
      <alignment vertical="top"/>
      <protection locked="0"/>
    </xf>
    <xf numFmtId="0" fontId="0" fillId="0" borderId="4" xfId="0" applyBorder="1" applyAlignment="1" applyProtection="1">
      <alignment horizontal="center"/>
    </xf>
    <xf numFmtId="0" fontId="0" fillId="0" borderId="5" xfId="0" applyBorder="1" applyAlignment="1" applyProtection="1">
      <alignment horizontal="center"/>
    </xf>
    <xf numFmtId="0" fontId="11" fillId="0" borderId="21" xfId="0" applyFont="1" applyBorder="1" applyAlignment="1" applyProtection="1">
      <alignment horizontal="left"/>
    </xf>
    <xf numFmtId="0" fontId="11" fillId="0" borderId="22" xfId="0" applyFont="1" applyBorder="1" applyAlignment="1" applyProtection="1">
      <alignment horizontal="left"/>
    </xf>
    <xf numFmtId="0" fontId="11" fillId="0" borderId="25" xfId="0" applyFont="1" applyBorder="1" applyAlignment="1" applyProtection="1">
      <alignment horizontal="left"/>
    </xf>
    <xf numFmtId="164" fontId="2" fillId="8" borderId="25" xfId="0" applyNumberFormat="1" applyFont="1" applyFill="1" applyBorder="1" applyAlignment="1" applyProtection="1">
      <alignment horizontal="center"/>
      <protection locked="0"/>
    </xf>
    <xf numFmtId="164" fontId="2" fillId="8" borderId="67" xfId="0" applyNumberFormat="1" applyFont="1" applyFill="1" applyBorder="1" applyAlignment="1" applyProtection="1">
      <alignment horizontal="center"/>
      <protection locked="0"/>
    </xf>
    <xf numFmtId="0" fontId="11" fillId="0" borderId="56" xfId="0" applyFont="1" applyBorder="1" applyAlignment="1" applyProtection="1">
      <alignment horizontal="left"/>
    </xf>
    <xf numFmtId="0" fontId="11" fillId="0" borderId="57" xfId="0" applyFont="1" applyBorder="1" applyAlignment="1" applyProtection="1">
      <alignment horizontal="left"/>
    </xf>
    <xf numFmtId="0" fontId="11" fillId="0" borderId="58" xfId="0" applyFont="1" applyBorder="1" applyAlignment="1" applyProtection="1">
      <alignment horizontal="left"/>
    </xf>
    <xf numFmtId="164" fontId="2" fillId="0" borderId="18" xfId="0" applyNumberFormat="1" applyFont="1" applyBorder="1" applyAlignment="1" applyProtection="1">
      <alignment horizontal="center"/>
    </xf>
    <xf numFmtId="164" fontId="2" fillId="0" borderId="52" xfId="0" applyNumberFormat="1" applyFont="1" applyBorder="1" applyAlignment="1" applyProtection="1">
      <alignment horizontal="center"/>
    </xf>
    <xf numFmtId="164" fontId="2" fillId="0" borderId="33" xfId="0" applyNumberFormat="1" applyFont="1" applyBorder="1" applyAlignment="1" applyProtection="1">
      <alignment horizontal="center"/>
    </xf>
    <xf numFmtId="164" fontId="2" fillId="0" borderId="59" xfId="0" applyNumberFormat="1" applyFont="1" applyBorder="1" applyAlignment="1" applyProtection="1">
      <alignment horizontal="center"/>
    </xf>
    <xf numFmtId="0" fontId="11" fillId="0" borderId="37" xfId="0" applyFont="1" applyBorder="1" applyAlignment="1" applyProtection="1">
      <alignment horizontal="left"/>
    </xf>
    <xf numFmtId="0" fontId="11" fillId="0" borderId="23" xfId="0" applyFont="1" applyBorder="1" applyAlignment="1" applyProtection="1">
      <alignment horizontal="left"/>
    </xf>
    <xf numFmtId="0" fontId="11" fillId="0" borderId="60" xfId="0" applyFont="1" applyBorder="1" applyAlignment="1" applyProtection="1">
      <alignment horizontal="left"/>
    </xf>
    <xf numFmtId="164" fontId="57" fillId="13" borderId="35" xfId="0" applyNumberFormat="1" applyFont="1" applyFill="1" applyBorder="1" applyAlignment="1" applyProtection="1">
      <alignment horizontal="center"/>
    </xf>
    <xf numFmtId="164" fontId="57" fillId="13" borderId="61" xfId="0" applyNumberFormat="1" applyFont="1" applyFill="1" applyBorder="1" applyAlignment="1" applyProtection="1">
      <alignment horizontal="center"/>
    </xf>
    <xf numFmtId="0" fontId="11" fillId="0" borderId="62" xfId="0" applyFont="1" applyBorder="1" applyAlignment="1" applyProtection="1">
      <alignment horizontal="left"/>
    </xf>
    <xf numFmtId="0" fontId="11" fillId="0" borderId="30" xfId="0" applyFont="1" applyBorder="1" applyAlignment="1" applyProtection="1">
      <alignment horizontal="left"/>
    </xf>
    <xf numFmtId="0" fontId="2" fillId="0" borderId="35" xfId="0" applyNumberFormat="1" applyFont="1" applyBorder="1" applyAlignment="1" applyProtection="1">
      <alignment horizontal="center"/>
    </xf>
    <xf numFmtId="0" fontId="2" fillId="0" borderId="61" xfId="0" applyNumberFormat="1" applyFont="1" applyBorder="1" applyAlignment="1" applyProtection="1">
      <alignment horizontal="center"/>
    </xf>
    <xf numFmtId="0" fontId="1" fillId="15" borderId="43" xfId="0" applyFont="1" applyFill="1" applyBorder="1" applyAlignment="1" applyProtection="1">
      <alignment horizontal="left"/>
    </xf>
    <xf numFmtId="0" fontId="1" fillId="15" borderId="44" xfId="0" applyFont="1" applyFill="1" applyBorder="1" applyAlignment="1" applyProtection="1">
      <alignment horizontal="left"/>
    </xf>
    <xf numFmtId="0" fontId="1" fillId="15" borderId="46" xfId="0" applyFont="1" applyFill="1" applyBorder="1" applyAlignment="1" applyProtection="1">
      <alignment horizontal="left"/>
    </xf>
    <xf numFmtId="0" fontId="17" fillId="0" borderId="4" xfId="0" applyFont="1" applyBorder="1" applyAlignment="1" applyProtection="1">
      <alignment horizontal="center"/>
    </xf>
    <xf numFmtId="0" fontId="17" fillId="0" borderId="5" xfId="0" applyFont="1" applyBorder="1" applyAlignment="1" applyProtection="1">
      <alignment horizontal="center"/>
    </xf>
    <xf numFmtId="0" fontId="19" fillId="0" borderId="4" xfId="0" applyFont="1" applyBorder="1" applyAlignment="1" applyProtection="1">
      <alignment horizontal="center"/>
    </xf>
    <xf numFmtId="0" fontId="19" fillId="0" borderId="5" xfId="0" applyFont="1" applyBorder="1" applyAlignment="1" applyProtection="1">
      <alignment horizontal="center"/>
    </xf>
    <xf numFmtId="0" fontId="19" fillId="0" borderId="6" xfId="0" applyFont="1" applyBorder="1" applyAlignment="1" applyProtection="1">
      <alignment horizontal="center"/>
    </xf>
    <xf numFmtId="0" fontId="0" fillId="0" borderId="44" xfId="0" applyBorder="1" applyAlignment="1" applyProtection="1">
      <alignment horizontal="center"/>
    </xf>
    <xf numFmtId="0" fontId="0" fillId="0" borderId="44" xfId="0" applyBorder="1" applyAlignment="1" applyProtection="1"/>
    <xf numFmtId="0" fontId="0" fillId="0" borderId="44" xfId="0" applyBorder="1" applyAlignment="1"/>
    <xf numFmtId="0" fontId="0" fillId="0" borderId="54" xfId="0" applyBorder="1" applyAlignment="1"/>
    <xf numFmtId="0" fontId="0" fillId="0" borderId="55" xfId="0" applyBorder="1" applyAlignment="1" applyProtection="1">
      <protection locked="0"/>
    </xf>
    <xf numFmtId="0" fontId="16" fillId="0" borderId="4" xfId="0" applyFont="1" applyBorder="1" applyAlignment="1" applyProtection="1">
      <alignment horizontal="center"/>
    </xf>
    <xf numFmtId="0" fontId="16" fillId="0" borderId="5" xfId="0" applyFont="1" applyBorder="1" applyAlignment="1" applyProtection="1">
      <alignment horizontal="center"/>
    </xf>
    <xf numFmtId="0" fontId="16" fillId="0" borderId="6" xfId="0" applyFont="1" applyBorder="1" applyAlignment="1" applyProtection="1">
      <alignment horizontal="center"/>
    </xf>
    <xf numFmtId="0" fontId="18" fillId="0" borderId="4" xfId="0" applyFont="1" applyBorder="1" applyAlignment="1" applyProtection="1">
      <alignment horizontal="center"/>
    </xf>
    <xf numFmtId="0" fontId="18" fillId="0" borderId="5" xfId="0" applyFont="1" applyBorder="1" applyAlignment="1" applyProtection="1">
      <alignment horizontal="center"/>
    </xf>
    <xf numFmtId="0" fontId="18" fillId="0" borderId="6" xfId="0" applyFont="1" applyBorder="1" applyAlignment="1" applyProtection="1">
      <alignment horizontal="center"/>
    </xf>
    <xf numFmtId="164" fontId="2" fillId="0" borderId="46" xfId="0" applyNumberFormat="1" applyFont="1" applyBorder="1" applyAlignment="1" applyProtection="1">
      <alignment horizontal="center"/>
    </xf>
    <xf numFmtId="164" fontId="39" fillId="2" borderId="45" xfId="0" applyNumberFormat="1" applyFont="1" applyFill="1" applyBorder="1" applyProtection="1"/>
    <xf numFmtId="164" fontId="39" fillId="2" borderId="61" xfId="0" applyNumberFormat="1" applyFont="1" applyFill="1" applyBorder="1" applyProtection="1"/>
    <xf numFmtId="0" fontId="11" fillId="0" borderId="1" xfId="0" applyFont="1" applyBorder="1" applyAlignment="1" applyProtection="1">
      <alignment horizontal="left"/>
    </xf>
    <xf numFmtId="0" fontId="11" fillId="0" borderId="3" xfId="0" applyFont="1" applyBorder="1" applyAlignment="1" applyProtection="1">
      <alignment horizontal="left"/>
    </xf>
    <xf numFmtId="164" fontId="2" fillId="0" borderId="74" xfId="0" applyNumberFormat="1" applyFont="1" applyBorder="1" applyAlignment="1" applyProtection="1">
      <alignment horizontal="center"/>
    </xf>
    <xf numFmtId="164" fontId="2" fillId="0" borderId="75" xfId="0" applyNumberFormat="1" applyFont="1" applyBorder="1" applyAlignment="1" applyProtection="1">
      <alignment horizontal="center"/>
    </xf>
    <xf numFmtId="164" fontId="2" fillId="9" borderId="20" xfId="0" applyNumberFormat="1" applyFont="1" applyFill="1" applyBorder="1" applyProtection="1"/>
    <xf numFmtId="164" fontId="2" fillId="9" borderId="0" xfId="0" applyNumberFormat="1" applyFont="1" applyFill="1" applyBorder="1" applyProtection="1"/>
    <xf numFmtId="164" fontId="2" fillId="9" borderId="74" xfId="0" applyNumberFormat="1" applyFont="1" applyFill="1" applyBorder="1" applyProtection="1"/>
    <xf numFmtId="0" fontId="11" fillId="15" borderId="43" xfId="0" applyFont="1" applyFill="1" applyBorder="1" applyAlignment="1" applyProtection="1">
      <alignment horizontal="left"/>
    </xf>
    <xf numFmtId="0" fontId="11" fillId="15" borderId="44" xfId="0" applyFont="1" applyFill="1" applyBorder="1" applyAlignment="1" applyProtection="1">
      <alignment horizontal="left"/>
    </xf>
    <xf numFmtId="0" fontId="11" fillId="15" borderId="46" xfId="0" applyFont="1" applyFill="1" applyBorder="1" applyAlignment="1" applyProtection="1">
      <alignment horizontal="left"/>
    </xf>
    <xf numFmtId="164" fontId="2" fillId="0" borderId="34" xfId="0" applyNumberFormat="1" applyFont="1" applyBorder="1" applyAlignment="1" applyProtection="1">
      <alignment horizontal="center"/>
    </xf>
    <xf numFmtId="164" fontId="2" fillId="0" borderId="73" xfId="0" applyNumberFormat="1" applyFont="1" applyBorder="1" applyAlignment="1" applyProtection="1">
      <alignment horizontal="center"/>
    </xf>
    <xf numFmtId="164" fontId="2" fillId="0" borderId="28" xfId="0" applyNumberFormat="1" applyFont="1" applyBorder="1" applyAlignment="1" applyProtection="1">
      <alignment horizontal="center"/>
    </xf>
    <xf numFmtId="164" fontId="2" fillId="0" borderId="72" xfId="0" applyNumberFormat="1" applyFont="1" applyBorder="1" applyAlignment="1" applyProtection="1">
      <alignment horizontal="center"/>
    </xf>
    <xf numFmtId="164" fontId="32" fillId="0" borderId="68" xfId="0" applyNumberFormat="1" applyFont="1" applyBorder="1" applyAlignment="1" applyProtection="1">
      <alignment horizontal="center"/>
    </xf>
    <xf numFmtId="164" fontId="32" fillId="0" borderId="61" xfId="0" applyNumberFormat="1" applyFont="1" applyBorder="1" applyAlignment="1" applyProtection="1">
      <alignment horizontal="center"/>
    </xf>
    <xf numFmtId="0" fontId="50" fillId="0" borderId="4" xfId="0" applyFont="1" applyBorder="1" applyAlignment="1" applyProtection="1">
      <alignment vertical="top"/>
      <protection locked="0"/>
    </xf>
    <xf numFmtId="0" fontId="17" fillId="0" borderId="6" xfId="0" applyFont="1" applyBorder="1" applyAlignment="1" applyProtection="1">
      <alignment horizontal="center"/>
    </xf>
    <xf numFmtId="0" fontId="24" fillId="2" borderId="70" xfId="0" applyFont="1" applyFill="1" applyBorder="1" applyAlignment="1" applyProtection="1">
      <alignment horizontal="center"/>
    </xf>
    <xf numFmtId="0" fontId="24" fillId="2" borderId="71" xfId="0" applyFont="1" applyFill="1" applyBorder="1" applyAlignment="1" applyProtection="1">
      <alignment horizontal="center"/>
    </xf>
    <xf numFmtId="164" fontId="37" fillId="3" borderId="3" xfId="0" applyNumberFormat="1" applyFont="1" applyFill="1" applyBorder="1" applyAlignment="1">
      <alignment horizontal="center"/>
    </xf>
    <xf numFmtId="164" fontId="37" fillId="3" borderId="1" xfId="0" applyNumberFormat="1" applyFont="1" applyFill="1" applyBorder="1" applyAlignment="1" applyProtection="1">
      <alignment horizontal="center"/>
    </xf>
    <xf numFmtId="164" fontId="37" fillId="3" borderId="3" xfId="0" applyNumberFormat="1" applyFont="1" applyFill="1" applyBorder="1" applyAlignment="1" applyProtection="1">
      <alignment horizontal="center"/>
    </xf>
    <xf numFmtId="0" fontId="24" fillId="2" borderId="63" xfId="0" applyFont="1" applyFill="1" applyBorder="1" applyAlignment="1" applyProtection="1">
      <alignment horizontal="center"/>
    </xf>
    <xf numFmtId="0" fontId="24" fillId="2" borderId="64" xfId="0" applyFont="1" applyFill="1" applyBorder="1" applyAlignment="1" applyProtection="1">
      <alignment horizontal="center"/>
    </xf>
    <xf numFmtId="0" fontId="11" fillId="0" borderId="53" xfId="0" applyFont="1" applyBorder="1" applyAlignment="1" applyProtection="1">
      <alignment horizontal="left"/>
    </xf>
    <xf numFmtId="0" fontId="11" fillId="0" borderId="31" xfId="0" applyFont="1" applyBorder="1" applyAlignment="1" applyProtection="1">
      <alignment horizontal="left"/>
    </xf>
    <xf numFmtId="164" fontId="2" fillId="0" borderId="60" xfId="0" applyNumberFormat="1" applyFont="1" applyBorder="1" applyAlignment="1" applyProtection="1">
      <alignment horizontal="center"/>
    </xf>
    <xf numFmtId="0" fontId="24" fillId="2" borderId="76" xfId="0" applyFont="1" applyFill="1" applyBorder="1" applyAlignment="1" applyProtection="1">
      <alignment horizontal="center"/>
    </xf>
    <xf numFmtId="0" fontId="24" fillId="2" borderId="26" xfId="0" applyFont="1" applyFill="1" applyBorder="1" applyAlignment="1" applyProtection="1">
      <alignment horizontal="center"/>
    </xf>
    <xf numFmtId="164" fontId="2" fillId="2" borderId="23" xfId="0" applyNumberFormat="1" applyFont="1" applyFill="1" applyBorder="1" applyProtection="1"/>
    <xf numFmtId="164" fontId="2" fillId="2" borderId="29" xfId="0" applyNumberFormat="1" applyFont="1" applyFill="1" applyBorder="1" applyProtection="1"/>
    <xf numFmtId="0" fontId="50" fillId="0" borderId="5" xfId="0" applyFont="1" applyBorder="1" applyAlignment="1" applyProtection="1">
      <alignment vertical="top" wrapText="1"/>
      <protection locked="0"/>
    </xf>
    <xf numFmtId="0" fontId="50" fillId="0" borderId="6" xfId="0" applyFont="1" applyBorder="1" applyAlignment="1" applyProtection="1">
      <alignment vertical="top" wrapText="1"/>
      <protection locked="0"/>
    </xf>
    <xf numFmtId="0" fontId="50" fillId="0" borderId="20" xfId="0" applyFont="1" applyBorder="1" applyAlignment="1" applyProtection="1">
      <alignment vertical="top" wrapText="1"/>
      <protection locked="0"/>
    </xf>
    <xf numFmtId="0" fontId="50" fillId="0" borderId="0" xfId="0" applyFont="1" applyBorder="1" applyAlignment="1" applyProtection="1">
      <alignment vertical="top" wrapText="1"/>
      <protection locked="0"/>
    </xf>
    <xf numFmtId="0" fontId="50" fillId="0" borderId="9" xfId="0" applyFont="1" applyBorder="1" applyAlignment="1" applyProtection="1">
      <alignment vertical="top" wrapText="1"/>
      <protection locked="0"/>
    </xf>
    <xf numFmtId="0" fontId="50" fillId="0" borderId="1" xfId="0" applyFont="1" applyBorder="1" applyAlignment="1" applyProtection="1">
      <alignment vertical="top" wrapText="1"/>
      <protection locked="0"/>
    </xf>
    <xf numFmtId="0" fontId="50" fillId="0" borderId="3" xfId="0" applyFont="1" applyBorder="1" applyAlignment="1" applyProtection="1">
      <alignment vertical="top" wrapText="1"/>
      <protection locked="0"/>
    </xf>
    <xf numFmtId="0" fontId="50" fillId="0" borderId="2" xfId="0" applyFont="1" applyBorder="1" applyAlignment="1" applyProtection="1">
      <alignment vertical="top" wrapText="1"/>
      <protection locked="0"/>
    </xf>
    <xf numFmtId="0" fontId="11" fillId="0" borderId="65" xfId="0" applyFont="1" applyBorder="1" applyAlignment="1" applyProtection="1">
      <alignment horizontal="left"/>
    </xf>
    <xf numFmtId="0" fontId="33" fillId="5" borderId="77" xfId="0" applyFont="1" applyFill="1" applyBorder="1" applyAlignment="1" applyProtection="1">
      <alignment horizontal="right"/>
    </xf>
    <xf numFmtId="0" fontId="33" fillId="5" borderId="28" xfId="0" applyFont="1" applyFill="1" applyBorder="1" applyAlignment="1" applyProtection="1">
      <alignment horizontal="right"/>
    </xf>
    <xf numFmtId="164" fontId="39" fillId="2" borderId="31" xfId="0" applyNumberFormat="1" applyFont="1" applyFill="1" applyBorder="1" applyProtection="1"/>
    <xf numFmtId="164" fontId="39" fillId="2" borderId="59" xfId="0" applyNumberFormat="1" applyFont="1" applyFill="1" applyBorder="1" applyProtection="1"/>
    <xf numFmtId="164" fontId="2" fillId="0" borderId="22" xfId="0" applyNumberFormat="1" applyFont="1" applyBorder="1" applyAlignment="1" applyProtection="1">
      <alignment horizontal="center"/>
    </xf>
    <xf numFmtId="0" fontId="2" fillId="0" borderId="72" xfId="0" applyFont="1" applyBorder="1" applyAlignment="1" applyProtection="1">
      <alignment horizontal="center"/>
    </xf>
    <xf numFmtId="164" fontId="2" fillId="0" borderId="23" xfId="0" applyNumberFormat="1" applyFont="1" applyBorder="1" applyAlignment="1" applyProtection="1">
      <alignment horizontal="center"/>
    </xf>
    <xf numFmtId="0" fontId="11" fillId="0" borderId="65" xfId="0" applyFont="1" applyBorder="1" applyProtection="1"/>
    <xf numFmtId="164" fontId="37" fillId="3" borderId="2" xfId="0" applyNumberFormat="1" applyFont="1" applyFill="1" applyBorder="1" applyAlignment="1">
      <alignment horizontal="center"/>
    </xf>
    <xf numFmtId="0" fontId="11" fillId="0" borderId="72" xfId="0" applyFont="1" applyBorder="1" applyAlignment="1" applyProtection="1">
      <alignment horizontal="left"/>
    </xf>
    <xf numFmtId="0" fontId="11" fillId="0" borderId="73" xfId="0" applyFont="1" applyBorder="1" applyAlignment="1" applyProtection="1">
      <alignment horizontal="left"/>
    </xf>
    <xf numFmtId="164" fontId="2" fillId="0" borderId="10" xfId="0" applyNumberFormat="1" applyFont="1" applyBorder="1" applyAlignment="1" applyProtection="1">
      <alignment horizontal="center"/>
    </xf>
    <xf numFmtId="164" fontId="2" fillId="0" borderId="30" xfId="0" applyNumberFormat="1" applyFont="1" applyBorder="1" applyAlignment="1" applyProtection="1">
      <alignment horizontal="center"/>
    </xf>
    <xf numFmtId="164" fontId="2" fillId="2" borderId="10" xfId="0" applyNumberFormat="1" applyFont="1" applyFill="1" applyBorder="1" applyProtection="1"/>
    <xf numFmtId="0" fontId="2" fillId="0" borderId="22" xfId="0" applyNumberFormat="1" applyFont="1" applyBorder="1" applyAlignment="1" applyProtection="1">
      <alignment horizontal="center"/>
    </xf>
    <xf numFmtId="0" fontId="2" fillId="0" borderId="72" xfId="0" applyNumberFormat="1" applyFont="1" applyBorder="1" applyAlignment="1" applyProtection="1">
      <alignment horizontal="center"/>
    </xf>
    <xf numFmtId="0" fontId="1" fillId="0" borderId="4" xfId="0" applyFont="1" applyBorder="1" applyAlignment="1" applyProtection="1">
      <alignment vertical="top"/>
      <protection locked="0"/>
    </xf>
    <xf numFmtId="164" fontId="2" fillId="0" borderId="36" xfId="0" applyNumberFormat="1" applyFont="1" applyFill="1" applyBorder="1" applyAlignment="1" applyProtection="1">
      <alignment horizontal="center"/>
    </xf>
    <xf numFmtId="164" fontId="2" fillId="0" borderId="2" xfId="0" applyNumberFormat="1" applyFont="1" applyFill="1" applyBorder="1" applyAlignment="1" applyProtection="1">
      <alignment horizontal="center"/>
    </xf>
    <xf numFmtId="0" fontId="24" fillId="2" borderId="78" xfId="0" applyFont="1" applyFill="1" applyBorder="1" applyAlignment="1" applyProtection="1">
      <alignment horizontal="center"/>
    </xf>
    <xf numFmtId="0" fontId="11" fillId="0" borderId="79" xfId="0" applyFont="1" applyBorder="1" applyAlignment="1" applyProtection="1">
      <alignment horizontal="left"/>
    </xf>
    <xf numFmtId="0" fontId="11" fillId="0" borderId="18" xfId="0" applyFont="1" applyBorder="1" applyAlignment="1" applyProtection="1">
      <alignment horizontal="left"/>
    </xf>
    <xf numFmtId="0" fontId="11" fillId="0" borderId="52" xfId="0" applyFont="1" applyBorder="1" applyAlignment="1" applyProtection="1">
      <alignment horizontal="left"/>
    </xf>
    <xf numFmtId="0" fontId="11" fillId="0" borderId="59" xfId="0" applyFont="1" applyBorder="1" applyAlignment="1" applyProtection="1">
      <alignment horizontal="left"/>
    </xf>
    <xf numFmtId="0" fontId="24" fillId="2" borderId="26" xfId="0" applyFont="1" applyFill="1" applyBorder="1" applyProtection="1"/>
    <xf numFmtId="0" fontId="24" fillId="2" borderId="64" xfId="0" applyFont="1" applyFill="1" applyBorder="1" applyProtection="1"/>
    <xf numFmtId="0" fontId="24" fillId="2" borderId="76" xfId="0" applyFont="1" applyFill="1" applyBorder="1" applyProtection="1"/>
    <xf numFmtId="0" fontId="24" fillId="2" borderId="71" xfId="0" applyFont="1" applyFill="1" applyBorder="1" applyProtection="1"/>
    <xf numFmtId="0" fontId="11" fillId="0" borderId="3" xfId="0" applyFont="1" applyBorder="1" applyAlignment="1" applyProtection="1"/>
    <xf numFmtId="0" fontId="0" fillId="0" borderId="3" xfId="0" applyBorder="1" applyAlignment="1"/>
    <xf numFmtId="0" fontId="11" fillId="0" borderId="80" xfId="0" applyFont="1" applyBorder="1" applyAlignment="1" applyProtection="1">
      <alignment horizontal="left"/>
    </xf>
    <xf numFmtId="0" fontId="11" fillId="0" borderId="81" xfId="0" applyFont="1" applyBorder="1" applyAlignment="1" applyProtection="1">
      <alignment horizontal="left"/>
    </xf>
    <xf numFmtId="0" fontId="11" fillId="0" borderId="75" xfId="0" applyFont="1" applyBorder="1" applyAlignment="1" applyProtection="1">
      <alignment horizontal="left"/>
    </xf>
    <xf numFmtId="0" fontId="11" fillId="0" borderId="4" xfId="0" applyFont="1" applyBorder="1" applyAlignment="1" applyProtection="1">
      <alignment vertical="top"/>
      <protection locked="0"/>
    </xf>
    <xf numFmtId="0" fontId="11" fillId="0" borderId="5" xfId="0" applyFont="1" applyBorder="1" applyAlignment="1" applyProtection="1">
      <alignment vertical="top"/>
      <protection locked="0"/>
    </xf>
    <xf numFmtId="0" fontId="11" fillId="0" borderId="6" xfId="0" applyFont="1" applyBorder="1" applyAlignment="1" applyProtection="1">
      <alignment vertical="top"/>
      <protection locked="0"/>
    </xf>
    <xf numFmtId="0" fontId="11" fillId="0" borderId="20" xfId="0" applyFont="1" applyBorder="1" applyAlignment="1" applyProtection="1">
      <alignment vertical="top"/>
      <protection locked="0"/>
    </xf>
    <xf numFmtId="0" fontId="11" fillId="0" borderId="0" xfId="0" applyFont="1" applyBorder="1" applyAlignment="1" applyProtection="1">
      <alignment vertical="top"/>
      <protection locked="0"/>
    </xf>
    <xf numFmtId="0" fontId="11" fillId="0" borderId="9" xfId="0" applyFont="1" applyBorder="1" applyAlignment="1" applyProtection="1">
      <alignment vertical="top"/>
      <protection locked="0"/>
    </xf>
    <xf numFmtId="0" fontId="11" fillId="0" borderId="1" xfId="0" applyFont="1" applyBorder="1" applyAlignment="1" applyProtection="1">
      <alignment vertical="top"/>
      <protection locked="0"/>
    </xf>
    <xf numFmtId="0" fontId="11" fillId="0" borderId="3" xfId="0" applyFont="1" applyBorder="1" applyAlignment="1" applyProtection="1">
      <alignment vertical="top"/>
      <protection locked="0"/>
    </xf>
    <xf numFmtId="0" fontId="11" fillId="0" borderId="2" xfId="0" applyFont="1" applyBorder="1" applyAlignment="1" applyProtection="1">
      <alignment vertical="top"/>
      <protection locked="0"/>
    </xf>
    <xf numFmtId="164" fontId="2" fillId="0" borderId="30" xfId="0" applyNumberFormat="1" applyFont="1" applyFill="1" applyBorder="1" applyAlignment="1" applyProtection="1">
      <alignment horizontal="center"/>
    </xf>
    <xf numFmtId="164" fontId="2" fillId="0" borderId="73" xfId="0" applyNumberFormat="1" applyFont="1" applyFill="1" applyBorder="1" applyAlignment="1" applyProtection="1">
      <alignment horizontal="center"/>
    </xf>
    <xf numFmtId="164" fontId="2" fillId="0" borderId="25" xfId="0" applyNumberFormat="1" applyFont="1" applyBorder="1" applyAlignment="1" applyProtection="1">
      <alignment horizontal="center"/>
    </xf>
    <xf numFmtId="164" fontId="2" fillId="0" borderId="67" xfId="0" applyNumberFormat="1" applyFont="1" applyBorder="1" applyAlignment="1" applyProtection="1">
      <alignment horizontal="center"/>
    </xf>
    <xf numFmtId="164" fontId="2" fillId="0" borderId="26" xfId="0" applyNumberFormat="1" applyFont="1" applyBorder="1" applyAlignment="1" applyProtection="1">
      <alignment horizontal="center"/>
    </xf>
    <xf numFmtId="0" fontId="11" fillId="0" borderId="64" xfId="0" applyFont="1" applyBorder="1" applyAlignment="1" applyProtection="1">
      <alignment horizontal="left"/>
    </xf>
    <xf numFmtId="0" fontId="11" fillId="0" borderId="24" xfId="0" applyFont="1" applyBorder="1" applyAlignment="1" applyProtection="1">
      <alignment horizontal="left"/>
    </xf>
    <xf numFmtId="164" fontId="2" fillId="0" borderId="10" xfId="0" applyNumberFormat="1" applyFont="1" applyBorder="1" applyAlignment="1">
      <alignment horizontal="center"/>
    </xf>
    <xf numFmtId="164" fontId="2" fillId="0" borderId="65" xfId="0" applyNumberFormat="1" applyFont="1" applyBorder="1" applyAlignment="1">
      <alignment horizontal="center"/>
    </xf>
    <xf numFmtId="0" fontId="24" fillId="2" borderId="76" xfId="0" applyFont="1" applyFill="1" applyBorder="1" applyAlignment="1">
      <alignment horizontal="center"/>
    </xf>
    <xf numFmtId="0" fontId="24" fillId="2" borderId="71" xfId="0" applyFont="1" applyFill="1" applyBorder="1" applyAlignment="1">
      <alignment horizontal="center"/>
    </xf>
    <xf numFmtId="0" fontId="24" fillId="2" borderId="26" xfId="0" applyFont="1" applyFill="1" applyBorder="1" applyAlignment="1">
      <alignment horizontal="center"/>
    </xf>
    <xf numFmtId="0" fontId="24" fillId="2" borderId="64" xfId="0" applyFont="1" applyFill="1" applyBorder="1" applyAlignment="1">
      <alignment horizontal="center"/>
    </xf>
    <xf numFmtId="0" fontId="11" fillId="0" borderId="14" xfId="0" applyFont="1" applyBorder="1" applyAlignment="1">
      <alignment horizontal="left"/>
    </xf>
    <xf numFmtId="0" fontId="11" fillId="0" borderId="11" xfId="0" applyFont="1" applyBorder="1" applyAlignment="1">
      <alignment horizontal="left"/>
    </xf>
    <xf numFmtId="0" fontId="11" fillId="0" borderId="69" xfId="0" applyFont="1" applyBorder="1" applyAlignment="1">
      <alignment horizontal="left"/>
    </xf>
    <xf numFmtId="0" fontId="11" fillId="0" borderId="66" xfId="0" applyFont="1" applyBorder="1" applyAlignment="1">
      <alignment horizontal="left"/>
    </xf>
    <xf numFmtId="0" fontId="11" fillId="0" borderId="26" xfId="0" applyFont="1" applyBorder="1" applyAlignment="1">
      <alignment horizontal="left"/>
    </xf>
    <xf numFmtId="0" fontId="11" fillId="0" borderId="64" xfId="0" applyFont="1" applyBorder="1" applyAlignment="1">
      <alignment horizontal="left"/>
    </xf>
    <xf numFmtId="0" fontId="11" fillId="0" borderId="15" xfId="0" quotePrefix="1" applyFont="1" applyBorder="1"/>
    <xf numFmtId="0" fontId="11" fillId="0" borderId="10" xfId="0" applyFont="1" applyBorder="1"/>
    <xf numFmtId="0" fontId="11" fillId="0" borderId="65" xfId="0" applyFont="1" applyBorder="1"/>
    <xf numFmtId="0" fontId="11" fillId="0" borderId="15" xfId="0" applyFont="1" applyBorder="1" applyAlignment="1">
      <alignment horizontal="left"/>
    </xf>
    <xf numFmtId="0" fontId="11" fillId="0" borderId="10" xfId="0" applyFont="1" applyBorder="1" applyAlignment="1">
      <alignment horizontal="left"/>
    </xf>
    <xf numFmtId="0" fontId="11" fillId="0" borderId="65" xfId="0" applyFont="1" applyBorder="1" applyAlignment="1">
      <alignment horizontal="left"/>
    </xf>
    <xf numFmtId="164" fontId="2" fillId="0" borderId="27" xfId="0" applyNumberFormat="1" applyFont="1" applyBorder="1" applyAlignment="1">
      <alignment horizontal="center"/>
    </xf>
    <xf numFmtId="164" fontId="2" fillId="0" borderId="82" xfId="0" applyNumberFormat="1" applyFont="1" applyBorder="1" applyAlignment="1">
      <alignment horizontal="center"/>
    </xf>
    <xf numFmtId="164" fontId="2" fillId="0" borderId="46" xfId="0" applyNumberFormat="1" applyFont="1" applyBorder="1" applyAlignment="1">
      <alignment horizontal="center"/>
    </xf>
    <xf numFmtId="164" fontId="2" fillId="0" borderId="52" xfId="0" applyNumberFormat="1" applyFont="1" applyBorder="1" applyAlignment="1">
      <alignment horizontal="center"/>
    </xf>
    <xf numFmtId="164" fontId="2" fillId="2" borderId="0" xfId="0" applyNumberFormat="1" applyFont="1" applyFill="1" applyBorder="1"/>
    <xf numFmtId="164" fontId="2" fillId="2" borderId="63" xfId="0" applyNumberFormat="1" applyFont="1" applyFill="1" applyBorder="1"/>
    <xf numFmtId="0" fontId="2" fillId="0" borderId="65" xfId="0" applyFont="1" applyBorder="1" applyAlignment="1">
      <alignment horizontal="center"/>
    </xf>
    <xf numFmtId="0" fontId="11" fillId="0" borderId="79" xfId="0" applyFont="1" applyBorder="1" applyAlignment="1">
      <alignment horizontal="left"/>
    </xf>
    <xf numFmtId="0" fontId="11" fillId="0" borderId="18" xfId="0" applyFont="1" applyBorder="1" applyAlignment="1">
      <alignment horizontal="left"/>
    </xf>
    <xf numFmtId="0" fontId="11" fillId="0" borderId="52" xfId="0" applyFont="1" applyBorder="1" applyAlignment="1">
      <alignment horizontal="left"/>
    </xf>
    <xf numFmtId="164" fontId="20" fillId="0" borderId="0" xfId="0" applyNumberFormat="1" applyFont="1" applyBorder="1" applyProtection="1"/>
    <xf numFmtId="0" fontId="11" fillId="0" borderId="62" xfId="0" applyFont="1" applyBorder="1" applyAlignment="1">
      <alignment horizontal="left"/>
    </xf>
    <xf numFmtId="0" fontId="11" fillId="0" borderId="30" xfId="0" applyFont="1" applyBorder="1" applyAlignment="1">
      <alignment horizontal="left"/>
    </xf>
    <xf numFmtId="0" fontId="11" fillId="0" borderId="73" xfId="0" applyFont="1" applyBorder="1" applyAlignment="1">
      <alignment horizontal="left"/>
    </xf>
    <xf numFmtId="164" fontId="2" fillId="0" borderId="34" xfId="0" applyNumberFormat="1" applyFont="1" applyBorder="1" applyAlignment="1">
      <alignment horizontal="center"/>
    </xf>
    <xf numFmtId="164" fontId="2" fillId="0" borderId="73" xfId="0" applyNumberFormat="1" applyFont="1" applyBorder="1" applyAlignment="1">
      <alignment horizontal="center"/>
    </xf>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9"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2" xfId="0" applyBorder="1" applyAlignment="1" applyProtection="1">
      <alignment vertical="top" wrapText="1"/>
      <protection locked="0"/>
    </xf>
    <xf numFmtId="14" fontId="2" fillId="11" borderId="68" xfId="0" applyNumberFormat="1" applyFont="1" applyFill="1" applyBorder="1" applyAlignment="1" applyProtection="1">
      <alignment horizontal="left"/>
    </xf>
    <xf numFmtId="0" fontId="0" fillId="11" borderId="45" xfId="0" applyFill="1" applyBorder="1" applyAlignment="1" applyProtection="1"/>
    <xf numFmtId="0" fontId="0" fillId="11" borderId="61" xfId="0" applyFill="1" applyBorder="1" applyAlignment="1" applyProtection="1"/>
    <xf numFmtId="0" fontId="2" fillId="0" borderId="37" xfId="0" applyFont="1" applyFill="1" applyBorder="1" applyAlignment="1" applyProtection="1">
      <alignment horizontal="left" vertical="center"/>
      <protection locked="0"/>
    </xf>
    <xf numFmtId="0" fontId="1" fillId="0" borderId="23" xfId="0" applyFont="1" applyBorder="1" applyAlignment="1" applyProtection="1">
      <alignment horizontal="left"/>
      <protection locked="0"/>
    </xf>
    <xf numFmtId="0" fontId="1" fillId="0" borderId="60" xfId="0" applyFont="1" applyBorder="1" applyAlignment="1" applyProtection="1">
      <alignment horizontal="left"/>
      <protection locked="0"/>
    </xf>
    <xf numFmtId="0" fontId="3" fillId="0" borderId="4" xfId="0" applyFont="1"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86" xfId="0" applyBorder="1" applyAlignment="1" applyProtection="1">
      <alignment horizontal="center" vertical="center"/>
    </xf>
    <xf numFmtId="0" fontId="0" fillId="0" borderId="55" xfId="0" applyBorder="1" applyAlignment="1" applyProtection="1">
      <alignment horizontal="center" vertical="center"/>
    </xf>
    <xf numFmtId="0" fontId="0" fillId="0" borderId="82" xfId="0" applyBorder="1" applyAlignment="1" applyProtection="1">
      <alignment horizontal="center" vertical="center"/>
    </xf>
    <xf numFmtId="0" fontId="55" fillId="0" borderId="4" xfId="0" applyFont="1" applyBorder="1" applyAlignment="1" applyProtection="1">
      <alignment horizontal="center"/>
    </xf>
    <xf numFmtId="0" fontId="55" fillId="0" borderId="5" xfId="0" applyFont="1" applyBorder="1" applyAlignment="1" applyProtection="1">
      <alignment horizontal="center"/>
    </xf>
    <xf numFmtId="0" fontId="55" fillId="0" borderId="6" xfId="0" applyFont="1" applyBorder="1" applyAlignment="1" applyProtection="1">
      <alignment horizontal="center"/>
    </xf>
    <xf numFmtId="0" fontId="55" fillId="17" borderId="4" xfId="0" applyFont="1" applyFill="1" applyBorder="1" applyAlignment="1" applyProtection="1">
      <alignment horizontal="center"/>
    </xf>
    <xf numFmtId="0" fontId="55" fillId="17" borderId="5" xfId="0" applyFont="1" applyFill="1" applyBorder="1" applyAlignment="1" applyProtection="1">
      <alignment horizontal="center"/>
    </xf>
    <xf numFmtId="0" fontId="55" fillId="17" borderId="6" xfId="0" applyFont="1" applyFill="1" applyBorder="1" applyAlignment="1" applyProtection="1">
      <alignment horizontal="center"/>
    </xf>
    <xf numFmtId="0" fontId="55" fillId="18" borderId="4" xfId="0" applyFont="1" applyFill="1" applyBorder="1" applyAlignment="1" applyProtection="1">
      <alignment horizontal="center"/>
    </xf>
    <xf numFmtId="0" fontId="55" fillId="18" borderId="5" xfId="0" applyFont="1" applyFill="1" applyBorder="1" applyAlignment="1" applyProtection="1">
      <alignment horizontal="center"/>
    </xf>
    <xf numFmtId="0" fontId="55" fillId="18" borderId="6" xfId="0" applyFont="1" applyFill="1" applyBorder="1" applyAlignment="1" applyProtection="1">
      <alignment horizontal="center"/>
    </xf>
    <xf numFmtId="0" fontId="3" fillId="17" borderId="15" xfId="0" applyFont="1" applyFill="1" applyBorder="1" applyAlignment="1" applyProtection="1">
      <alignment horizontal="left"/>
    </xf>
    <xf numFmtId="0" fontId="3" fillId="17" borderId="10" xfId="0" applyFont="1" applyFill="1" applyBorder="1" applyAlignment="1" applyProtection="1">
      <alignment horizontal="left"/>
    </xf>
    <xf numFmtId="0" fontId="3" fillId="17" borderId="13" xfId="0" applyFont="1" applyFill="1" applyBorder="1" applyAlignment="1" applyProtection="1">
      <alignment horizontal="left"/>
    </xf>
    <xf numFmtId="49" fontId="2" fillId="16" borderId="15" xfId="0" applyNumberFormat="1" applyFont="1" applyFill="1" applyBorder="1" applyAlignment="1" applyProtection="1">
      <protection locked="0"/>
    </xf>
    <xf numFmtId="49" fontId="2" fillId="16" borderId="10" xfId="0" applyNumberFormat="1" applyFont="1" applyFill="1" applyBorder="1" applyAlignment="1" applyProtection="1">
      <protection locked="0"/>
    </xf>
    <xf numFmtId="49" fontId="2" fillId="16" borderId="65" xfId="0" applyNumberFormat="1" applyFont="1" applyFill="1" applyBorder="1" applyAlignment="1" applyProtection="1">
      <protection locked="0"/>
    </xf>
    <xf numFmtId="0" fontId="3" fillId="18" borderId="43" xfId="0" applyFont="1" applyFill="1" applyBorder="1" applyProtection="1"/>
    <xf numFmtId="0" fontId="3" fillId="18" borderId="44" xfId="0" quotePrefix="1" applyFont="1" applyFill="1" applyBorder="1" applyProtection="1"/>
    <xf numFmtId="49" fontId="2" fillId="16" borderId="79" xfId="0" applyNumberFormat="1" applyFont="1" applyFill="1" applyBorder="1" applyAlignment="1" applyProtection="1">
      <protection locked="0"/>
    </xf>
    <xf numFmtId="49" fontId="2" fillId="16" borderId="18" xfId="0" applyNumberFormat="1" applyFont="1" applyFill="1" applyBorder="1" applyAlignment="1" applyProtection="1">
      <protection locked="0"/>
    </xf>
    <xf numFmtId="49" fontId="2" fillId="16" borderId="52" xfId="0" applyNumberFormat="1" applyFont="1" applyFill="1" applyBorder="1" applyAlignment="1" applyProtection="1">
      <protection locked="0"/>
    </xf>
    <xf numFmtId="164" fontId="3" fillId="0" borderId="14" xfId="0" applyNumberFormat="1" applyFont="1" applyBorder="1" applyAlignment="1" applyProtection="1">
      <protection locked="0"/>
    </xf>
    <xf numFmtId="0" fontId="2" fillId="0" borderId="11" xfId="0" applyFont="1" applyBorder="1" applyAlignment="1" applyProtection="1">
      <protection locked="0"/>
    </xf>
    <xf numFmtId="164" fontId="3" fillId="0" borderId="11" xfId="0" applyNumberFormat="1" applyFont="1" applyBorder="1" applyAlignment="1" applyProtection="1">
      <protection locked="0"/>
    </xf>
    <xf numFmtId="0" fontId="2" fillId="0" borderId="69" xfId="0" applyFont="1" applyBorder="1" applyAlignment="1" applyProtection="1">
      <protection locked="0"/>
    </xf>
    <xf numFmtId="0" fontId="3" fillId="0" borderId="15" xfId="0" applyFont="1" applyBorder="1" applyAlignment="1" applyProtection="1">
      <alignment horizontal="left"/>
    </xf>
    <xf numFmtId="0" fontId="3" fillId="0" borderId="10" xfId="0" applyFont="1" applyBorder="1" applyAlignment="1" applyProtection="1">
      <alignment horizontal="left"/>
    </xf>
    <xf numFmtId="0" fontId="3" fillId="0" borderId="13" xfId="0" applyFont="1" applyBorder="1" applyAlignment="1" applyProtection="1">
      <alignment horizontal="left"/>
    </xf>
    <xf numFmtId="0" fontId="3" fillId="0" borderId="56" xfId="0" applyFont="1" applyBorder="1" applyAlignment="1" applyProtection="1">
      <alignment horizontal="center"/>
    </xf>
    <xf numFmtId="0" fontId="3" fillId="0" borderId="57" xfId="0" applyFont="1" applyBorder="1" applyAlignment="1" applyProtection="1">
      <alignment horizontal="center"/>
    </xf>
    <xf numFmtId="0" fontId="3" fillId="0" borderId="58" xfId="0" applyFont="1" applyBorder="1" applyAlignment="1" applyProtection="1">
      <alignment horizontal="center"/>
    </xf>
    <xf numFmtId="0" fontId="2" fillId="0" borderId="0" xfId="0" applyFont="1" applyBorder="1" applyAlignment="1" applyProtection="1"/>
    <xf numFmtId="0" fontId="2" fillId="0" borderId="85" xfId="0" applyFont="1" applyBorder="1" applyProtection="1"/>
    <xf numFmtId="20" fontId="56" fillId="2" borderId="4" xfId="0" applyNumberFormat="1" applyFont="1" applyFill="1" applyBorder="1" applyProtection="1"/>
    <xf numFmtId="20" fontId="56" fillId="2" borderId="5" xfId="0" applyNumberFormat="1" applyFont="1" applyFill="1" applyBorder="1" applyProtection="1"/>
    <xf numFmtId="20" fontId="56" fillId="2" borderId="6" xfId="0" applyNumberFormat="1" applyFont="1" applyFill="1" applyBorder="1" applyProtection="1"/>
    <xf numFmtId="20" fontId="56" fillId="2" borderId="20" xfId="0" applyNumberFormat="1" applyFont="1" applyFill="1" applyBorder="1" applyProtection="1"/>
    <xf numFmtId="20" fontId="56" fillId="2" borderId="0" xfId="0" applyNumberFormat="1" applyFont="1" applyFill="1" applyBorder="1" applyProtection="1"/>
    <xf numFmtId="20" fontId="56" fillId="2" borderId="9" xfId="0" applyNumberFormat="1" applyFont="1" applyFill="1" applyBorder="1" applyProtection="1"/>
    <xf numFmtId="0" fontId="3" fillId="11" borderId="20" xfId="0" applyFont="1" applyFill="1" applyBorder="1" applyAlignment="1" applyProtection="1">
      <alignment horizontal="center" vertical="center"/>
    </xf>
    <xf numFmtId="0" fontId="2" fillId="11" borderId="0" xfId="0" applyFont="1" applyFill="1" applyBorder="1" applyAlignment="1" applyProtection="1"/>
    <xf numFmtId="0" fontId="2" fillId="11" borderId="9" xfId="0" applyFont="1" applyFill="1" applyBorder="1" applyAlignment="1" applyProtection="1"/>
    <xf numFmtId="0" fontId="0" fillId="0" borderId="55" xfId="0" applyBorder="1" applyAlignment="1" applyProtection="1"/>
    <xf numFmtId="0" fontId="0" fillId="0" borderId="54" xfId="0" applyBorder="1" applyAlignment="1" applyProtection="1"/>
  </cellXfs>
  <cellStyles count="2">
    <cellStyle name="Hyperkobling"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D9FFB3"/>
      <color rgb="FFFFE5FF"/>
      <color rgb="FFFFF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file:///C:\Documents%20and%20Settings\Leifb\Mine%20dokumenter\Hobbiten\Images\Hobbiten.png" TargetMode="External"/></Relationships>
</file>

<file path=xl/drawings/drawing1.xml><?xml version="1.0" encoding="utf-8"?>
<xdr:wsDr xmlns:xdr="http://schemas.openxmlformats.org/drawingml/2006/spreadsheetDrawing" xmlns:a="http://schemas.openxmlformats.org/drawingml/2006/main">
  <xdr:twoCellAnchor>
    <xdr:from>
      <xdr:col>17</xdr:col>
      <xdr:colOff>0</xdr:colOff>
      <xdr:row>26</xdr:row>
      <xdr:rowOff>2458</xdr:rowOff>
    </xdr:from>
    <xdr:to>
      <xdr:col>17</xdr:col>
      <xdr:colOff>0</xdr:colOff>
      <xdr:row>26</xdr:row>
      <xdr:rowOff>2458</xdr:rowOff>
    </xdr:to>
    <xdr:sp macro="" textlink="">
      <xdr:nvSpPr>
        <xdr:cNvPr id="29709" name="Rectangle 13"/>
        <xdr:cNvSpPr>
          <a:spLocks noChangeArrowheads="1"/>
        </xdr:cNvSpPr>
      </xdr:nvSpPr>
      <xdr:spPr bwMode="auto">
        <a:xfrm>
          <a:off x="9163050" y="4210050"/>
          <a:ext cx="0" cy="0"/>
        </a:xfrm>
        <a:prstGeom prst="rect">
          <a:avLst/>
        </a:prstGeom>
        <a:solidFill>
          <a:srgbClr val="FFFFFF"/>
        </a:solidFill>
        <a:ln w="9525">
          <a:solidFill>
            <a:srgbClr val="000000"/>
          </a:solidFill>
          <a:miter lim="800000"/>
          <a:headEnd/>
          <a:tailEnd/>
        </a:ln>
        <a:effectLst/>
      </xdr:spPr>
      <xdr:txBody>
        <a:bodyPr vertOverflow="clip" wrap="square" lIns="36576" tIns="32004" rIns="0" bIns="0" anchor="t" upright="1"/>
        <a:lstStyle/>
        <a:p>
          <a:pPr algn="l" rtl="0">
            <a:defRPr sz="1000"/>
          </a:pPr>
          <a:r>
            <a:rPr lang="nb-NO" sz="1600" b="1" i="0" strike="noStrike">
              <a:solidFill>
                <a:srgbClr val="000000"/>
              </a:solidFill>
              <a:latin typeface="Arial"/>
              <a:cs typeface="Arial"/>
            </a:rPr>
            <a:t>Måned:          Januar</a:t>
          </a:r>
        </a:p>
      </xdr:txBody>
    </xdr:sp>
    <xdr:clientData/>
  </xdr:twoCellAnchor>
  <xdr:twoCellAnchor>
    <xdr:from>
      <xdr:col>6</xdr:col>
      <xdr:colOff>114300</xdr:colOff>
      <xdr:row>14</xdr:row>
      <xdr:rowOff>85725</xdr:rowOff>
    </xdr:from>
    <xdr:to>
      <xdr:col>11</xdr:col>
      <xdr:colOff>209550</xdr:colOff>
      <xdr:row>14</xdr:row>
      <xdr:rowOff>85725</xdr:rowOff>
    </xdr:to>
    <xdr:sp macro="" textlink="">
      <xdr:nvSpPr>
        <xdr:cNvPr id="30225" name="Line 53"/>
        <xdr:cNvSpPr>
          <a:spLocks noChangeShapeType="1"/>
        </xdr:cNvSpPr>
      </xdr:nvSpPr>
      <xdr:spPr bwMode="auto">
        <a:xfrm>
          <a:off x="3495675" y="2628900"/>
          <a:ext cx="25717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155761</xdr:colOff>
      <xdr:row>1</xdr:row>
      <xdr:rowOff>100854</xdr:rowOff>
    </xdr:from>
    <xdr:to>
      <xdr:col>17</xdr:col>
      <xdr:colOff>693963</xdr:colOff>
      <xdr:row>40</xdr:row>
      <xdr:rowOff>78441</xdr:rowOff>
    </xdr:to>
    <xdr:sp macro="" textlink="">
      <xdr:nvSpPr>
        <xdr:cNvPr id="2" name="Avrundet rektangel 1"/>
        <xdr:cNvSpPr/>
      </xdr:nvSpPr>
      <xdr:spPr bwMode="auto">
        <a:xfrm>
          <a:off x="8605797" y="304961"/>
          <a:ext cx="1980559" cy="6713123"/>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nb-NO" sz="1800" b="1">
              <a:solidFill>
                <a:schemeClr val="tx1"/>
              </a:solidFill>
            </a:rPr>
            <a:t>7:30 eller 8 timers arbeidsdag?</a:t>
          </a:r>
        </a:p>
        <a:p>
          <a:pPr algn="l"/>
          <a:endParaRPr lang="nb-NO" sz="1100" baseline="0">
            <a:solidFill>
              <a:schemeClr val="tx1"/>
            </a:solidFill>
          </a:endParaRPr>
        </a:p>
        <a:p>
          <a:pPr algn="l"/>
          <a:r>
            <a:rPr lang="nb-NO" sz="1100" baseline="0">
              <a:solidFill>
                <a:schemeClr val="tx1"/>
              </a:solidFill>
            </a:rPr>
            <a:t>Fra og med 2013 er skjemaet lagt opp slik at hver uke beregnes ut i fra 07:30 * antall arbeidsdager (betalt lunsj). Standard er 07:30 pr. dag. </a:t>
          </a:r>
          <a:br>
            <a:rPr lang="nb-NO" sz="1100" baseline="0">
              <a:solidFill>
                <a:schemeClr val="tx1"/>
              </a:solidFill>
            </a:rPr>
          </a:br>
          <a:endParaRPr lang="nb-NO" sz="1100" baseline="0">
            <a:solidFill>
              <a:schemeClr val="tx1"/>
            </a:solidFill>
          </a:endParaRPr>
        </a:p>
        <a:p>
          <a:pPr algn="l"/>
          <a:r>
            <a:rPr lang="nb-NO" sz="1100" b="1" baseline="0">
              <a:solidFill>
                <a:schemeClr val="tx1"/>
              </a:solidFill>
            </a:rPr>
            <a:t>Ikke 7:30t arbeidsdag?</a:t>
          </a:r>
          <a:br>
            <a:rPr lang="nb-NO" sz="1100" baseline="0">
              <a:solidFill>
                <a:schemeClr val="tx1"/>
              </a:solidFill>
            </a:rPr>
          </a:br>
          <a:r>
            <a:rPr lang="nb-NO" sz="1100" baseline="0">
              <a:solidFill>
                <a:schemeClr val="tx1"/>
              </a:solidFill>
            </a:rPr>
            <a:t>Dersom du har annen arbeidstid , f.eks 8:00) må du endre normal arbeidstid per dag i turkis celle  F18.  Denne endrer  automatisk for hver måned når du endrer i januar, men kan overskrives  i alle måneder.</a:t>
          </a:r>
        </a:p>
        <a:p>
          <a:pPr algn="l"/>
          <a:endParaRPr lang="nb-NO" sz="1100" baseline="0">
            <a:solidFill>
              <a:schemeClr val="tx1"/>
            </a:solidFill>
          </a:endParaRPr>
        </a:p>
        <a:p>
          <a:pPr algn="l"/>
          <a:r>
            <a:rPr lang="nb-NO" sz="1100" baseline="0">
              <a:solidFill>
                <a:schemeClr val="tx1"/>
              </a:solidFill>
            </a:rPr>
            <a:t>For de som har en normal arbeidsdag på 07:30 timer med betalt lunsj,  er alt forhåndsutfylt.</a:t>
          </a:r>
          <a:br>
            <a:rPr lang="nb-NO" sz="1100" baseline="0">
              <a:solidFill>
                <a:schemeClr val="tx1"/>
              </a:solidFill>
            </a:rPr>
          </a:br>
          <a:br>
            <a:rPr lang="nb-NO" sz="1100" baseline="0">
              <a:solidFill>
                <a:schemeClr val="tx1"/>
              </a:solidFill>
            </a:rPr>
          </a:br>
          <a:r>
            <a:rPr lang="nb-NO" sz="1800" b="1" baseline="0">
              <a:solidFill>
                <a:schemeClr val="tx1"/>
              </a:solidFill>
            </a:rPr>
            <a:t>Deltidsjobbing</a:t>
          </a:r>
        </a:p>
        <a:p>
          <a:pPr algn="l"/>
          <a:r>
            <a:rPr lang="nb-NO" sz="1100" baseline="0">
              <a:solidFill>
                <a:schemeClr val="tx1"/>
              </a:solidFill>
            </a:rPr>
            <a:t>Jobber du deltid og arbeider fulle dager må du også endre  hvor mange dager du jobber i den enkelte uke. Det gjør du i de turkise cellene </a:t>
          </a:r>
          <a:r>
            <a:rPr lang="nb-NO" sz="1100" b="1" baseline="0">
              <a:solidFill>
                <a:schemeClr val="tx1"/>
              </a:solidFill>
            </a:rPr>
            <a:t>Antall dager med normal arbeidstid</a:t>
          </a:r>
          <a:r>
            <a:rPr lang="nb-NO" sz="1100" baseline="0">
              <a:solidFill>
                <a:schemeClr val="tx1"/>
              </a:solidFill>
            </a:rPr>
            <a:t> (rad 17) og det må du gjøre hver måned.</a:t>
          </a:r>
        </a:p>
        <a:p>
          <a:pPr algn="l"/>
          <a:endParaRPr lang="nb-NO" sz="1100" baseline="0">
            <a:solidFill>
              <a:schemeClr val="tx1"/>
            </a:solidFill>
          </a:endParaRPr>
        </a:p>
        <a:p>
          <a:pPr algn="l"/>
          <a:r>
            <a:rPr lang="nb-NO" sz="1100" i="1" baseline="0">
              <a:solidFill>
                <a:schemeClr val="tx1"/>
              </a:solidFill>
            </a:rPr>
            <a:t>Denne merknaden kommer ikke med på en utskrift.</a:t>
          </a:r>
          <a:endParaRPr lang="nb-NO" sz="1100" i="1">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0</xdr:colOff>
      <xdr:row>26</xdr:row>
      <xdr:rowOff>2458</xdr:rowOff>
    </xdr:from>
    <xdr:to>
      <xdr:col>17</xdr:col>
      <xdr:colOff>0</xdr:colOff>
      <xdr:row>26</xdr:row>
      <xdr:rowOff>2458</xdr:rowOff>
    </xdr:to>
    <xdr:sp macro="" textlink="">
      <xdr:nvSpPr>
        <xdr:cNvPr id="41987" name="Rectangle 3"/>
        <xdr:cNvSpPr>
          <a:spLocks noChangeArrowheads="1"/>
        </xdr:cNvSpPr>
      </xdr:nvSpPr>
      <xdr:spPr bwMode="auto">
        <a:xfrm>
          <a:off x="9058275" y="4191000"/>
          <a:ext cx="0" cy="0"/>
        </a:xfrm>
        <a:prstGeom prst="rect">
          <a:avLst/>
        </a:prstGeom>
        <a:solidFill>
          <a:srgbClr val="FFFFFF"/>
        </a:solidFill>
        <a:ln w="9525">
          <a:solidFill>
            <a:srgbClr val="000000"/>
          </a:solidFill>
          <a:miter lim="800000"/>
          <a:headEnd/>
          <a:tailEnd/>
        </a:ln>
        <a:effectLst/>
      </xdr:spPr>
      <xdr:txBody>
        <a:bodyPr vertOverflow="clip" wrap="square" lIns="36576" tIns="32004" rIns="0" bIns="0" anchor="t" upright="1"/>
        <a:lstStyle/>
        <a:p>
          <a:pPr algn="l" rtl="0">
            <a:defRPr sz="1000"/>
          </a:pPr>
          <a:r>
            <a:rPr lang="nb-NO" sz="1600" b="1" i="0" strike="noStrike">
              <a:solidFill>
                <a:srgbClr val="000000"/>
              </a:solidFill>
              <a:latin typeface="Arial"/>
              <a:cs typeface="Arial"/>
            </a:rPr>
            <a:t>Måned:          Januar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0</xdr:colOff>
      <xdr:row>26</xdr:row>
      <xdr:rowOff>2458</xdr:rowOff>
    </xdr:from>
    <xdr:to>
      <xdr:col>17</xdr:col>
      <xdr:colOff>0</xdr:colOff>
      <xdr:row>26</xdr:row>
      <xdr:rowOff>2458</xdr:rowOff>
    </xdr:to>
    <xdr:sp macro="" textlink="">
      <xdr:nvSpPr>
        <xdr:cNvPr id="43011" name="Rectangle 3"/>
        <xdr:cNvSpPr>
          <a:spLocks noChangeArrowheads="1"/>
        </xdr:cNvSpPr>
      </xdr:nvSpPr>
      <xdr:spPr bwMode="auto">
        <a:xfrm>
          <a:off x="9058275" y="4191000"/>
          <a:ext cx="0" cy="0"/>
        </a:xfrm>
        <a:prstGeom prst="rect">
          <a:avLst/>
        </a:prstGeom>
        <a:solidFill>
          <a:srgbClr val="FFFFFF"/>
        </a:solidFill>
        <a:ln w="9525">
          <a:solidFill>
            <a:srgbClr val="000000"/>
          </a:solidFill>
          <a:miter lim="800000"/>
          <a:headEnd/>
          <a:tailEnd/>
        </a:ln>
        <a:effectLst/>
      </xdr:spPr>
      <xdr:txBody>
        <a:bodyPr vertOverflow="clip" wrap="square" lIns="36576" tIns="32004" rIns="0" bIns="0" anchor="t" upright="1"/>
        <a:lstStyle/>
        <a:p>
          <a:pPr algn="l" rtl="0">
            <a:defRPr sz="1000"/>
          </a:pPr>
          <a:r>
            <a:rPr lang="nb-NO" sz="1600" b="1" i="0" strike="noStrike">
              <a:solidFill>
                <a:srgbClr val="000000"/>
              </a:solidFill>
              <a:latin typeface="Arial"/>
              <a:cs typeface="Arial"/>
            </a:rPr>
            <a:t>Måned:          Januar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17</xdr:col>
      <xdr:colOff>0</xdr:colOff>
      <xdr:row>25</xdr:row>
      <xdr:rowOff>2458</xdr:rowOff>
    </xdr:from>
    <xdr:to>
      <xdr:col>17</xdr:col>
      <xdr:colOff>0</xdr:colOff>
      <xdr:row>25</xdr:row>
      <xdr:rowOff>2458</xdr:rowOff>
    </xdr:to>
    <xdr:sp macro="" textlink="">
      <xdr:nvSpPr>
        <xdr:cNvPr id="44035" name="Rectangle 3"/>
        <xdr:cNvSpPr>
          <a:spLocks noChangeArrowheads="1"/>
        </xdr:cNvSpPr>
      </xdr:nvSpPr>
      <xdr:spPr bwMode="auto">
        <a:xfrm>
          <a:off x="9172575" y="4067175"/>
          <a:ext cx="0" cy="0"/>
        </a:xfrm>
        <a:prstGeom prst="rect">
          <a:avLst/>
        </a:prstGeom>
        <a:solidFill>
          <a:srgbClr val="FFFFFF"/>
        </a:solidFill>
        <a:ln w="9525">
          <a:solidFill>
            <a:srgbClr val="000000"/>
          </a:solidFill>
          <a:miter lim="800000"/>
          <a:headEnd/>
          <a:tailEnd/>
        </a:ln>
        <a:effectLst/>
      </xdr:spPr>
      <xdr:txBody>
        <a:bodyPr vertOverflow="clip" wrap="square" lIns="36576" tIns="32004" rIns="0" bIns="0" anchor="t" upright="1"/>
        <a:lstStyle/>
        <a:p>
          <a:pPr algn="l" rtl="0">
            <a:defRPr sz="1000"/>
          </a:pPr>
          <a:r>
            <a:rPr lang="nb-NO" sz="1600" b="1" i="0" strike="noStrike">
              <a:solidFill>
                <a:srgbClr val="000000"/>
              </a:solidFill>
              <a:latin typeface="Arial"/>
              <a:cs typeface="Arial"/>
            </a:rPr>
            <a:t>Måned:          Januar</a:t>
          </a:r>
        </a:p>
      </xdr:txBody>
    </xdr:sp>
    <xdr:clientData/>
  </xdr:twoCellAnchor>
  <xdr:twoCellAnchor>
    <xdr:from>
      <xdr:col>15</xdr:col>
      <xdr:colOff>153629</xdr:colOff>
      <xdr:row>34</xdr:row>
      <xdr:rowOff>122903</xdr:rowOff>
    </xdr:from>
    <xdr:to>
      <xdr:col>18</xdr:col>
      <xdr:colOff>31750</xdr:colOff>
      <xdr:row>62</xdr:row>
      <xdr:rowOff>84666</xdr:rowOff>
    </xdr:to>
    <xdr:sp macro="" textlink="">
      <xdr:nvSpPr>
        <xdr:cNvPr id="4" name="Avrundet rektangel 3"/>
        <xdr:cNvSpPr/>
      </xdr:nvSpPr>
      <xdr:spPr bwMode="auto">
        <a:xfrm>
          <a:off x="8662629" y="6007236"/>
          <a:ext cx="2174704" cy="4417347"/>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nb-NO" sz="1800" b="1">
              <a:solidFill>
                <a:schemeClr val="tx1"/>
              </a:solidFill>
            </a:rPr>
            <a:t>Onsdag før påske, jule- og nyttårsaften</a:t>
          </a:r>
        </a:p>
        <a:p>
          <a:pPr algn="l"/>
          <a:r>
            <a:rPr lang="nb-NO" sz="1100" baseline="0">
              <a:solidFill>
                <a:schemeClr val="tx1"/>
              </a:solidFill>
            </a:rPr>
            <a:t>Onsdag før påske, jule- og nyttårsaften er det arbeidstid til 12:00. Skjemaet er lagt opp med 0730-12:00, en arbeidsdag på 4:30.  Dette registreres med 0,6 av en normal  arbeidsdag på 07:30t. Har du annen arbeidstid, må du endre dette.</a:t>
          </a:r>
        </a:p>
        <a:p>
          <a:pPr algn="l"/>
          <a:endParaRPr lang="nb-NO" sz="1100" baseline="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nb-NO" sz="1800" b="1">
              <a:effectLst/>
              <a:latin typeface="+mn-lt"/>
              <a:ea typeface="+mn-ea"/>
              <a:cs typeface="+mn-cs"/>
            </a:rPr>
            <a:t>8 timers arbeidsdag</a:t>
          </a:r>
          <a:endParaRPr lang="nb-NO" sz="1800">
            <a:effectLst/>
          </a:endParaRPr>
        </a:p>
        <a:p>
          <a:pPr algn="l"/>
          <a:r>
            <a:rPr lang="nb-NO" sz="1100" baseline="0">
              <a:solidFill>
                <a:schemeClr val="tx1"/>
              </a:solidFill>
            </a:rPr>
            <a:t>Er din arbeidsdag på 8:00 og ikke 7:30 må du føre følgende under </a:t>
          </a:r>
        </a:p>
        <a:p>
          <a:pPr algn="l"/>
          <a:r>
            <a:rPr lang="nb-NO" sz="1100" b="1" baseline="0">
              <a:solidFill>
                <a:schemeClr val="tx1"/>
              </a:solidFill>
            </a:rPr>
            <a:t>Antall dager med normal arbeidstid</a:t>
          </a:r>
          <a:r>
            <a:rPr lang="nb-NO" sz="1100" baseline="0">
              <a:solidFill>
                <a:schemeClr val="tx1"/>
              </a:solidFill>
            </a:rPr>
            <a:t>: 3</a:t>
          </a:r>
          <a:r>
            <a:rPr lang="nb-NO" sz="1100" baseline="0">
              <a:effectLst/>
              <a:latin typeface="+mn-lt"/>
              <a:ea typeface="+mn-ea"/>
              <a:cs typeface="+mn-cs"/>
            </a:rPr>
            <a:t>,627 i uke 51 (turkis celle J17) og 3,627 i uke 52 (turkis </a:t>
          </a:r>
          <a:r>
            <a:rPr lang="nb-NO" sz="1100" baseline="0">
              <a:solidFill>
                <a:sysClr val="windowText" lastClr="000000"/>
              </a:solidFill>
              <a:effectLst/>
              <a:latin typeface="+mn-lt"/>
              <a:ea typeface="+mn-ea"/>
              <a:cs typeface="+mn-cs"/>
            </a:rPr>
            <a:t>celle K17). </a:t>
          </a:r>
          <a:endParaRPr lang="nb-NO" sz="1100" baseline="0">
            <a:solidFill>
              <a:sysClr val="windowText" lastClr="000000"/>
            </a:solidFill>
          </a:endParaRPr>
        </a:p>
        <a:p>
          <a:pPr algn="l"/>
          <a:r>
            <a:rPr lang="nb-NO" sz="1100" baseline="0">
              <a:solidFill>
                <a:schemeClr val="tx1"/>
              </a:solidFill>
            </a:rPr>
            <a:t>Da blir det rett på minuttet.</a:t>
          </a:r>
        </a:p>
        <a:p>
          <a:pPr algn="l"/>
          <a:endParaRPr lang="nb-NO" sz="1100" baseline="0">
            <a:solidFill>
              <a:schemeClr val="tx1"/>
            </a:solidFill>
          </a:endParaRPr>
        </a:p>
        <a:p>
          <a:pPr algn="l"/>
          <a:r>
            <a:rPr lang="nb-NO" sz="1100" baseline="0">
              <a:solidFill>
                <a:schemeClr val="tx1"/>
              </a:solidFill>
            </a:rPr>
            <a:t>Denne merknaden blir ikke med på en utskrift.</a:t>
          </a:r>
          <a:endParaRPr lang="nb-NO" sz="1100">
            <a:solidFill>
              <a:schemeClr val="tx1"/>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19</xdr:col>
      <xdr:colOff>504825</xdr:colOff>
      <xdr:row>1</xdr:row>
      <xdr:rowOff>0</xdr:rowOff>
    </xdr:from>
    <xdr:to>
      <xdr:col>22</xdr:col>
      <xdr:colOff>657224</xdr:colOff>
      <xdr:row>40</xdr:row>
      <xdr:rowOff>47625</xdr:rowOff>
    </xdr:to>
    <xdr:sp macro="" textlink="">
      <xdr:nvSpPr>
        <xdr:cNvPr id="5" name="Avrundet rektangel 4"/>
        <xdr:cNvSpPr/>
      </xdr:nvSpPr>
      <xdr:spPr bwMode="auto">
        <a:xfrm>
          <a:off x="9972675" y="161925"/>
          <a:ext cx="2438399" cy="6496050"/>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rtl="0"/>
          <a:r>
            <a:rPr lang="nb-NO" sz="1100" b="1" i="0">
              <a:effectLst/>
              <a:latin typeface="+mn-lt"/>
              <a:ea typeface="+mn-ea"/>
              <a:cs typeface="+mn-cs"/>
            </a:rPr>
            <a:t>Beregning av overtid: </a:t>
          </a:r>
          <a:br>
            <a:rPr lang="nb-NO" sz="1100" b="1" i="0">
              <a:effectLst/>
              <a:latin typeface="+mn-lt"/>
              <a:ea typeface="+mn-ea"/>
              <a:cs typeface="+mn-cs"/>
            </a:rPr>
          </a:br>
          <a:r>
            <a:rPr lang="nb-NO" sz="1100" b="0" i="0">
              <a:effectLst/>
              <a:latin typeface="+mn-lt"/>
              <a:ea typeface="+mn-ea"/>
              <a:cs typeface="+mn-cs"/>
            </a:rPr>
            <a:t>Celler med formler er låst, øvrige kan fritt</a:t>
          </a:r>
          <a:r>
            <a:rPr lang="nb-NO" sz="1100" b="0" i="0" baseline="0">
              <a:effectLst/>
              <a:latin typeface="+mn-lt"/>
              <a:ea typeface="+mn-ea"/>
              <a:cs typeface="+mn-cs"/>
            </a:rPr>
            <a:t> skrives i/endres.</a:t>
          </a:r>
          <a:endParaRPr lang="nb-NO" sz="1100" b="0" i="0">
            <a:effectLst/>
            <a:latin typeface="+mn-lt"/>
            <a:ea typeface="+mn-ea"/>
            <a:cs typeface="+mn-cs"/>
          </a:endParaRPr>
        </a:p>
        <a:p>
          <a:pPr rtl="0"/>
          <a:endParaRPr lang="nb-NO" sz="1100" b="1" i="0">
            <a:effectLst/>
            <a:latin typeface="+mn-lt"/>
            <a:ea typeface="+mn-ea"/>
            <a:cs typeface="+mn-cs"/>
          </a:endParaRPr>
        </a:p>
        <a:p>
          <a:pPr rtl="0"/>
          <a:r>
            <a:rPr lang="nb-NO" sz="1100" b="0" i="0">
              <a:effectLst/>
              <a:latin typeface="+mn-lt"/>
              <a:ea typeface="+mn-ea"/>
              <a:cs typeface="+mn-cs"/>
            </a:rPr>
            <a:t>Her kan du regne ut fordeling av overtidstimer de dagene du har overtid, og skal levere egen timeliste for dette for utbetaling.</a:t>
          </a:r>
          <a:endParaRPr lang="nb-NO">
            <a:effectLst/>
          </a:endParaRPr>
        </a:p>
        <a:p>
          <a:pPr rtl="0"/>
          <a:r>
            <a:rPr lang="nb-NO" sz="1100" b="0" i="0">
              <a:effectLst/>
              <a:latin typeface="+mn-lt"/>
              <a:ea typeface="+mn-ea"/>
              <a:cs typeface="+mn-cs"/>
            </a:rPr>
            <a:t>Eksempel: En dag fortsatte du å arbeide utover vanlig arbeidsdag kl. 15:30, og fortsatte på jobben til kl. 22:30.  Nå var du  beordret på møte i tiden kl. 19:00-22:30, men for å gjøre det enkelte for deg selv ble du på jobb etter at normalarbeidsdagen var slutt. Da skal du i utgangspunktet føre tiden fra kl. 15:30-19:00 som ekstra arbeidstid på den arbeidsdagen i det ordinære arbeidstidsregnskapet. Du</a:t>
          </a:r>
          <a:r>
            <a:rPr lang="nb-NO" sz="1100" b="0" i="0" baseline="0">
              <a:effectLst/>
              <a:latin typeface="+mn-lt"/>
              <a:ea typeface="+mn-ea"/>
              <a:cs typeface="+mn-cs"/>
            </a:rPr>
            <a:t> kan få utbetalt time for time for ekstra arbeidstid derfor er det lagd som en egen kolonne.</a:t>
          </a:r>
          <a:br>
            <a:rPr lang="nb-NO" sz="1100" b="0" i="0">
              <a:effectLst/>
              <a:latin typeface="+mn-lt"/>
              <a:ea typeface="+mn-ea"/>
              <a:cs typeface="+mn-cs"/>
            </a:rPr>
          </a:br>
          <a:br>
            <a:rPr lang="nb-NO" sz="1100" b="0" i="0">
              <a:effectLst/>
              <a:latin typeface="+mn-lt"/>
              <a:ea typeface="+mn-ea"/>
              <a:cs typeface="+mn-cs"/>
            </a:rPr>
          </a:br>
          <a:r>
            <a:rPr lang="nb-NO" sz="1100" b="0" i="0">
              <a:effectLst/>
              <a:latin typeface="+mn-lt"/>
              <a:ea typeface="+mn-ea"/>
              <a:cs typeface="+mn-cs"/>
            </a:rPr>
            <a:t>Du fører dette</a:t>
          </a:r>
          <a:r>
            <a:rPr lang="nb-NO" sz="1100" b="0" i="0" baseline="0">
              <a:effectLst/>
              <a:latin typeface="+mn-lt"/>
              <a:ea typeface="+mn-ea"/>
              <a:cs typeface="+mn-cs"/>
            </a:rPr>
            <a:t> slik</a:t>
          </a:r>
          <a:r>
            <a:rPr lang="nb-NO" sz="1100" b="0" i="0">
              <a:effectLst/>
              <a:latin typeface="+mn-lt"/>
              <a:ea typeface="+mn-ea"/>
              <a:cs typeface="+mn-cs"/>
            </a:rPr>
            <a:t>:</a:t>
          </a:r>
          <a:endParaRPr lang="nb-NO">
            <a:effectLst/>
          </a:endParaRPr>
        </a:p>
        <a:p>
          <a:pPr rtl="0"/>
          <a:r>
            <a:rPr lang="nb-NO" sz="1100" b="0" i="0">
              <a:effectLst/>
              <a:latin typeface="+mn-lt"/>
              <a:ea typeface="+mn-ea"/>
              <a:cs typeface="+mn-cs"/>
            </a:rPr>
            <a:t>Normal arbeidstid: 08:00</a:t>
          </a:r>
          <a:r>
            <a:rPr lang="nb-NO" sz="1100" b="0" i="0" baseline="0">
              <a:effectLst/>
              <a:latin typeface="+mn-lt"/>
              <a:ea typeface="+mn-ea"/>
              <a:cs typeface="+mn-cs"/>
            </a:rPr>
            <a:t> - 15:30</a:t>
          </a:r>
          <a:r>
            <a:rPr lang="nb-NO" sz="1100" b="0" i="0">
              <a:effectLst/>
              <a:latin typeface="+mn-lt"/>
              <a:ea typeface="+mn-ea"/>
              <a:cs typeface="+mn-cs"/>
            </a:rPr>
            <a:t> Ekstra arbeidstid: 15:30 - 19:00 = 3:30   </a:t>
          </a:r>
          <a:br>
            <a:rPr lang="nb-NO" sz="1100" b="0" i="0">
              <a:effectLst/>
              <a:latin typeface="+mn-lt"/>
              <a:ea typeface="+mn-ea"/>
              <a:cs typeface="+mn-cs"/>
            </a:rPr>
          </a:br>
          <a:r>
            <a:rPr lang="nb-NO" sz="1100" b="0" i="0">
              <a:effectLst/>
              <a:latin typeface="+mn-lt"/>
              <a:ea typeface="+mn-ea"/>
              <a:cs typeface="+mn-cs"/>
            </a:rPr>
            <a:t>50% overtid: 19:00 - 21:00 = 02:00 100% overtid: 21:00 - 22:30 = 1:30</a:t>
          </a:r>
        </a:p>
        <a:p>
          <a:pPr rtl="0"/>
          <a:endParaRPr lang="nb-NO" sz="1100" b="0" i="0">
            <a:effectLst/>
            <a:latin typeface="+mn-lt"/>
            <a:ea typeface="+mn-ea"/>
            <a:cs typeface="+mn-cs"/>
          </a:endParaRPr>
        </a:p>
        <a:p>
          <a:pPr rtl="0"/>
          <a:r>
            <a:rPr lang="nb-NO" sz="1100" b="0" i="0">
              <a:effectLst/>
              <a:latin typeface="+mn-lt"/>
              <a:ea typeface="+mn-ea"/>
              <a:cs typeface="+mn-cs"/>
            </a:rPr>
            <a:t>Dette</a:t>
          </a:r>
          <a:r>
            <a:rPr lang="nb-NO" sz="1100" b="0" i="0" baseline="0">
              <a:effectLst/>
              <a:latin typeface="+mn-lt"/>
              <a:ea typeface="+mn-ea"/>
              <a:cs typeface="+mn-cs"/>
            </a:rPr>
            <a:t> arket kan kopieres slik at du lagret en kopi hvis du trenger flere. Pek på fanenavnet og høyreklikk, velg kopier.</a:t>
          </a:r>
          <a:endParaRPr lang="nb-NO">
            <a:effectLst/>
          </a:endParaRPr>
        </a:p>
        <a:p>
          <a:pPr algn="l"/>
          <a:endParaRPr lang="nb-NO" sz="1100" baseline="0">
            <a:solidFill>
              <a:schemeClr val="tx1"/>
            </a:solidFill>
          </a:endParaRPr>
        </a:p>
        <a:p>
          <a:pPr algn="l"/>
          <a:r>
            <a:rPr lang="nb-NO" sz="1100" baseline="0">
              <a:solidFill>
                <a:schemeClr val="tx1"/>
              </a:solidFill>
            </a:rPr>
            <a:t>Denne merknaden blir ikke med på en utskrift.</a:t>
          </a:r>
          <a:endParaRPr lang="nb-NO" sz="1100">
            <a:solidFill>
              <a:schemeClr val="tx1"/>
            </a:solidFill>
          </a:endParaRPr>
        </a:p>
      </xdr:txBody>
    </xdr:sp>
    <xdr:clientData/>
  </xdr:twoCellAnchor>
  <xdr:twoCellAnchor>
    <xdr:from>
      <xdr:col>7</xdr:col>
      <xdr:colOff>190500</xdr:colOff>
      <xdr:row>6</xdr:row>
      <xdr:rowOff>66675</xdr:rowOff>
    </xdr:from>
    <xdr:to>
      <xdr:col>18</xdr:col>
      <xdr:colOff>714375</xdr:colOff>
      <xdr:row>9</xdr:row>
      <xdr:rowOff>114300</xdr:rowOff>
    </xdr:to>
    <xdr:sp macro="" textlink="">
      <xdr:nvSpPr>
        <xdr:cNvPr id="6" name="TekstSylinder 5"/>
        <xdr:cNvSpPr txBox="1"/>
      </xdr:nvSpPr>
      <xdr:spPr>
        <a:xfrm>
          <a:off x="3190875" y="962025"/>
          <a:ext cx="6229350" cy="533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t>Merknad:</a:t>
          </a:r>
          <a:br>
            <a:rPr lang="nb-NO" sz="1100"/>
          </a:br>
          <a:endParaRPr lang="nb-NO"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2124075</xdr:colOff>
      <xdr:row>0</xdr:row>
      <xdr:rowOff>114300</xdr:rowOff>
    </xdr:from>
    <xdr:to>
      <xdr:col>0</xdr:col>
      <xdr:colOff>4171950</xdr:colOff>
      <xdr:row>2</xdr:row>
      <xdr:rowOff>0</xdr:rowOff>
    </xdr:to>
    <xdr:pic>
      <xdr:nvPicPr>
        <xdr:cNvPr id="46081" name="Picture 1" descr="C:\Documents and Settings\Leifb\Mine dokumenter\Hobbiten\Images\Hobbiten.pn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2124075" y="114300"/>
          <a:ext cx="20478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114300</xdr:rowOff>
    </xdr:from>
    <xdr:to>
      <xdr:col>1</xdr:col>
      <xdr:colOff>0</xdr:colOff>
      <xdr:row>2</xdr:row>
      <xdr:rowOff>0</xdr:rowOff>
    </xdr:to>
    <xdr:pic>
      <xdr:nvPicPr>
        <xdr:cNvPr id="46082" name="Picture 2" descr="C:\Documents and Settings\Leifb\Mine dokumenter\Hobbiten\Images\Hobbiten.pn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7124700" y="1143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114300</xdr:rowOff>
    </xdr:from>
    <xdr:to>
      <xdr:col>1</xdr:col>
      <xdr:colOff>0</xdr:colOff>
      <xdr:row>2</xdr:row>
      <xdr:rowOff>0</xdr:rowOff>
    </xdr:to>
    <xdr:pic>
      <xdr:nvPicPr>
        <xdr:cNvPr id="46083" name="Picture 3" descr="C:\Documents and Settings\Leifb\Mine dokumenter\Hobbiten\Images\Hobbiten.png"/>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7124700" y="114300"/>
          <a:ext cx="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2105025</xdr:colOff>
      <xdr:row>0</xdr:row>
      <xdr:rowOff>85725</xdr:rowOff>
    </xdr:from>
    <xdr:to>
      <xdr:col>0</xdr:col>
      <xdr:colOff>4162425</xdr:colOff>
      <xdr:row>2</xdr:row>
      <xdr:rowOff>9525</xdr:rowOff>
    </xdr:to>
    <xdr:pic>
      <xdr:nvPicPr>
        <xdr:cNvPr id="46084" name="Picture 4" descr="Hobbit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05025" y="85725"/>
          <a:ext cx="205740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26</xdr:row>
      <xdr:rowOff>2458</xdr:rowOff>
    </xdr:from>
    <xdr:to>
      <xdr:col>17</xdr:col>
      <xdr:colOff>0</xdr:colOff>
      <xdr:row>26</xdr:row>
      <xdr:rowOff>2458</xdr:rowOff>
    </xdr:to>
    <xdr:sp macro="" textlink="">
      <xdr:nvSpPr>
        <xdr:cNvPr id="31747" name="Rectangle 3"/>
        <xdr:cNvSpPr>
          <a:spLocks noChangeArrowheads="1"/>
        </xdr:cNvSpPr>
      </xdr:nvSpPr>
      <xdr:spPr bwMode="auto">
        <a:xfrm>
          <a:off x="9124950" y="4191000"/>
          <a:ext cx="0" cy="0"/>
        </a:xfrm>
        <a:prstGeom prst="rect">
          <a:avLst/>
        </a:prstGeom>
        <a:solidFill>
          <a:srgbClr val="FFFFFF"/>
        </a:solidFill>
        <a:ln w="9525">
          <a:solidFill>
            <a:srgbClr val="000000"/>
          </a:solidFill>
          <a:miter lim="800000"/>
          <a:headEnd/>
          <a:tailEnd/>
        </a:ln>
        <a:effectLst/>
      </xdr:spPr>
      <xdr:txBody>
        <a:bodyPr vertOverflow="clip" wrap="square" lIns="36576" tIns="32004" rIns="0" bIns="0" anchor="t" upright="1"/>
        <a:lstStyle/>
        <a:p>
          <a:pPr algn="l" rtl="0">
            <a:defRPr sz="1000"/>
          </a:pPr>
          <a:r>
            <a:rPr lang="nb-NO" sz="1600" b="1" i="0" strike="noStrike">
              <a:solidFill>
                <a:srgbClr val="000000"/>
              </a:solidFill>
              <a:latin typeface="Arial"/>
              <a:cs typeface="Arial"/>
            </a:rPr>
            <a:t>Måned:          Januar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26</xdr:row>
      <xdr:rowOff>2458</xdr:rowOff>
    </xdr:from>
    <xdr:to>
      <xdr:col>17</xdr:col>
      <xdr:colOff>0</xdr:colOff>
      <xdr:row>26</xdr:row>
      <xdr:rowOff>2458</xdr:rowOff>
    </xdr:to>
    <xdr:sp macro="" textlink="">
      <xdr:nvSpPr>
        <xdr:cNvPr id="34819" name="Rectangle 3"/>
        <xdr:cNvSpPr>
          <a:spLocks noChangeArrowheads="1"/>
        </xdr:cNvSpPr>
      </xdr:nvSpPr>
      <xdr:spPr bwMode="auto">
        <a:xfrm>
          <a:off x="9010650" y="4191000"/>
          <a:ext cx="0" cy="0"/>
        </a:xfrm>
        <a:prstGeom prst="rect">
          <a:avLst/>
        </a:prstGeom>
        <a:solidFill>
          <a:srgbClr val="FFFFFF"/>
        </a:solidFill>
        <a:ln w="9525">
          <a:solidFill>
            <a:srgbClr val="000000"/>
          </a:solidFill>
          <a:miter lim="800000"/>
          <a:headEnd/>
          <a:tailEnd/>
        </a:ln>
        <a:effectLst/>
      </xdr:spPr>
      <xdr:txBody>
        <a:bodyPr vertOverflow="clip" wrap="square" lIns="36576" tIns="32004" rIns="0" bIns="0" anchor="t" upright="1"/>
        <a:lstStyle/>
        <a:p>
          <a:pPr algn="l" rtl="0">
            <a:defRPr sz="1000"/>
          </a:pPr>
          <a:r>
            <a:rPr lang="nb-NO" sz="1600" b="1" i="0" strike="noStrike">
              <a:solidFill>
                <a:srgbClr val="000000"/>
              </a:solidFill>
              <a:latin typeface="Arial"/>
              <a:cs typeface="Arial"/>
            </a:rPr>
            <a:t>Måned:          Januar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0</xdr:colOff>
      <xdr:row>26</xdr:row>
      <xdr:rowOff>2458</xdr:rowOff>
    </xdr:from>
    <xdr:to>
      <xdr:col>17</xdr:col>
      <xdr:colOff>0</xdr:colOff>
      <xdr:row>26</xdr:row>
      <xdr:rowOff>2458</xdr:rowOff>
    </xdr:to>
    <xdr:sp macro="" textlink="">
      <xdr:nvSpPr>
        <xdr:cNvPr id="35843" name="Rectangle 3"/>
        <xdr:cNvSpPr>
          <a:spLocks noChangeArrowheads="1"/>
        </xdr:cNvSpPr>
      </xdr:nvSpPr>
      <xdr:spPr bwMode="auto">
        <a:xfrm>
          <a:off x="9058275" y="4191000"/>
          <a:ext cx="0" cy="0"/>
        </a:xfrm>
        <a:prstGeom prst="rect">
          <a:avLst/>
        </a:prstGeom>
        <a:solidFill>
          <a:srgbClr val="FFFFFF"/>
        </a:solidFill>
        <a:ln w="9525">
          <a:solidFill>
            <a:srgbClr val="000000"/>
          </a:solidFill>
          <a:miter lim="800000"/>
          <a:headEnd/>
          <a:tailEnd/>
        </a:ln>
        <a:effectLst/>
      </xdr:spPr>
      <xdr:txBody>
        <a:bodyPr vertOverflow="clip" wrap="square" lIns="36576" tIns="32004" rIns="0" bIns="0" anchor="t" upright="1"/>
        <a:lstStyle/>
        <a:p>
          <a:pPr algn="l" rtl="0">
            <a:defRPr sz="1000"/>
          </a:pPr>
          <a:r>
            <a:rPr lang="nb-NO" sz="1600" b="1" i="0" strike="noStrike">
              <a:solidFill>
                <a:srgbClr val="000000"/>
              </a:solidFill>
              <a:latin typeface="Arial"/>
              <a:cs typeface="Arial"/>
            </a:rPr>
            <a:t>Måned:          Januar</a:t>
          </a:r>
        </a:p>
      </xdr:txBody>
    </xdr:sp>
    <xdr:clientData/>
  </xdr:twoCellAnchor>
  <xdr:twoCellAnchor>
    <xdr:from>
      <xdr:col>15</xdr:col>
      <xdr:colOff>614516</xdr:colOff>
      <xdr:row>29</xdr:row>
      <xdr:rowOff>153629</xdr:rowOff>
    </xdr:from>
    <xdr:to>
      <xdr:col>18</xdr:col>
      <xdr:colOff>644518</xdr:colOff>
      <xdr:row>58</xdr:row>
      <xdr:rowOff>166824</xdr:rowOff>
    </xdr:to>
    <xdr:sp macro="" textlink="">
      <xdr:nvSpPr>
        <xdr:cNvPr id="3" name="Avrundet rektangel 2"/>
        <xdr:cNvSpPr/>
      </xdr:nvSpPr>
      <xdr:spPr bwMode="auto">
        <a:xfrm>
          <a:off x="9125564" y="5254113"/>
          <a:ext cx="2196172" cy="4913961"/>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lang="nb-NO" sz="1800" b="1">
              <a:solidFill>
                <a:schemeClr val="tx1"/>
              </a:solidFill>
            </a:rPr>
            <a:t>Onsdag før påske, jule- og nyttårsaften</a:t>
          </a:r>
        </a:p>
        <a:p>
          <a:pPr algn="l"/>
          <a:r>
            <a:rPr lang="nb-NO" sz="1100" baseline="0">
              <a:solidFill>
                <a:schemeClr val="tx1"/>
              </a:solidFill>
            </a:rPr>
            <a:t>Onsdag før påske, jule- og nyttårsaften er det arbeidstid til 12:00. Skjemaet er lagt opp med 0730-12:00, en arbeidsdag på 4:30.  Dette registreres med 0,6 av en normal  arbeidsdag på 07:30t. Har du annen arbeidstid, må du endre dette.</a:t>
          </a:r>
        </a:p>
        <a:p>
          <a:pPr algn="l"/>
          <a:endParaRPr lang="nb-NO" sz="1100" baseline="0">
            <a:solidFill>
              <a:schemeClr val="tx1"/>
            </a:solidFill>
          </a:endParaRPr>
        </a:p>
        <a:p>
          <a:pPr marL="0" marR="0" indent="0" algn="l" defTabSz="914400" eaLnBrk="1" fontAlgn="auto" latinLnBrk="0" hangingPunct="1">
            <a:lnSpc>
              <a:spcPct val="100000"/>
            </a:lnSpc>
            <a:spcBef>
              <a:spcPts val="0"/>
            </a:spcBef>
            <a:spcAft>
              <a:spcPts val="0"/>
            </a:spcAft>
            <a:buClrTx/>
            <a:buSzTx/>
            <a:buFontTx/>
            <a:buNone/>
            <a:tabLst/>
            <a:defRPr/>
          </a:pPr>
          <a:r>
            <a:rPr lang="nb-NO" sz="1800" b="1">
              <a:effectLst/>
              <a:latin typeface="+mn-lt"/>
              <a:ea typeface="+mn-ea"/>
              <a:cs typeface="+mn-cs"/>
            </a:rPr>
            <a:t>8 timers arbeidsdag</a:t>
          </a:r>
          <a:endParaRPr lang="nb-NO" sz="1800">
            <a:effectLst/>
          </a:endParaRPr>
        </a:p>
        <a:p>
          <a:pPr algn="l"/>
          <a:r>
            <a:rPr lang="nb-NO" sz="1100" baseline="0">
              <a:solidFill>
                <a:schemeClr val="tx1"/>
              </a:solidFill>
            </a:rPr>
            <a:t>Er din arbeidsdag på 8:00 og ikke 7:30 må du føre følgende under </a:t>
          </a:r>
        </a:p>
        <a:p>
          <a:pPr algn="l"/>
          <a:r>
            <a:rPr lang="nb-NO" sz="1100" b="1" baseline="0">
              <a:solidFill>
                <a:schemeClr val="tx1"/>
              </a:solidFill>
            </a:rPr>
            <a:t>Antall dager med normal arbeidstid</a:t>
          </a:r>
          <a:r>
            <a:rPr lang="nb-NO" sz="1100" baseline="0">
              <a:solidFill>
                <a:schemeClr val="tx1"/>
              </a:solidFill>
            </a:rPr>
            <a:t>: 2,627 </a:t>
          </a:r>
        </a:p>
        <a:p>
          <a:pPr algn="l"/>
          <a:r>
            <a:rPr lang="nb-NO" sz="1100" baseline="0">
              <a:solidFill>
                <a:schemeClr val="tx1"/>
              </a:solidFill>
            </a:rPr>
            <a:t>i uke 12</a:t>
          </a:r>
        </a:p>
        <a:p>
          <a:pPr algn="l"/>
          <a:r>
            <a:rPr lang="nb-NO" sz="1100" baseline="0">
              <a:solidFill>
                <a:schemeClr val="tx1"/>
              </a:solidFill>
            </a:rPr>
            <a:t> (turkis celle J12). </a:t>
          </a:r>
        </a:p>
        <a:p>
          <a:pPr algn="l"/>
          <a:endParaRPr lang="nb-NO" sz="1100" baseline="0">
            <a:solidFill>
              <a:schemeClr val="tx1"/>
            </a:solidFill>
          </a:endParaRPr>
        </a:p>
        <a:p>
          <a:pPr algn="l"/>
          <a:r>
            <a:rPr lang="nb-NO" sz="1100" baseline="0">
              <a:solidFill>
                <a:schemeClr val="tx1"/>
              </a:solidFill>
            </a:rPr>
            <a:t>Da blir det rett på minuttet.</a:t>
          </a:r>
        </a:p>
        <a:p>
          <a:pPr algn="l"/>
          <a:endParaRPr lang="nb-NO" sz="1100" baseline="0">
            <a:solidFill>
              <a:schemeClr val="tx1"/>
            </a:solidFill>
          </a:endParaRPr>
        </a:p>
        <a:p>
          <a:pPr algn="l"/>
          <a:r>
            <a:rPr lang="nb-NO" sz="1100" baseline="0">
              <a:solidFill>
                <a:schemeClr val="tx1"/>
              </a:solidFill>
            </a:rPr>
            <a:t>Denne merknaden blir ikke med på en utskrift.</a:t>
          </a:r>
          <a:endParaRPr lang="nb-NO"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0</xdr:colOff>
      <xdr:row>26</xdr:row>
      <xdr:rowOff>2458</xdr:rowOff>
    </xdr:from>
    <xdr:to>
      <xdr:col>17</xdr:col>
      <xdr:colOff>0</xdr:colOff>
      <xdr:row>26</xdr:row>
      <xdr:rowOff>2458</xdr:rowOff>
    </xdr:to>
    <xdr:sp macro="" textlink="">
      <xdr:nvSpPr>
        <xdr:cNvPr id="36867" name="Rectangle 3"/>
        <xdr:cNvSpPr>
          <a:spLocks noChangeArrowheads="1"/>
        </xdr:cNvSpPr>
      </xdr:nvSpPr>
      <xdr:spPr bwMode="auto">
        <a:xfrm>
          <a:off x="9105900" y="4191000"/>
          <a:ext cx="0" cy="0"/>
        </a:xfrm>
        <a:prstGeom prst="rect">
          <a:avLst/>
        </a:prstGeom>
        <a:solidFill>
          <a:srgbClr val="FFFFFF"/>
        </a:solidFill>
        <a:ln w="9525">
          <a:solidFill>
            <a:srgbClr val="000000"/>
          </a:solidFill>
          <a:miter lim="800000"/>
          <a:headEnd/>
          <a:tailEnd/>
        </a:ln>
        <a:effectLst/>
      </xdr:spPr>
      <xdr:txBody>
        <a:bodyPr vertOverflow="clip" wrap="square" lIns="36576" tIns="32004" rIns="0" bIns="0" anchor="t" upright="1"/>
        <a:lstStyle/>
        <a:p>
          <a:pPr algn="l" rtl="0">
            <a:defRPr sz="1000"/>
          </a:pPr>
          <a:r>
            <a:rPr lang="nb-NO" sz="1600" b="1" i="0" strike="noStrike">
              <a:solidFill>
                <a:srgbClr val="000000"/>
              </a:solidFill>
              <a:latin typeface="Arial"/>
              <a:cs typeface="Arial"/>
            </a:rPr>
            <a:t>Måned:          Januar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0</xdr:colOff>
      <xdr:row>25</xdr:row>
      <xdr:rowOff>171450</xdr:rowOff>
    </xdr:from>
    <xdr:to>
      <xdr:col>17</xdr:col>
      <xdr:colOff>0</xdr:colOff>
      <xdr:row>25</xdr:row>
      <xdr:rowOff>171450</xdr:rowOff>
    </xdr:to>
    <xdr:sp macro="" textlink="">
      <xdr:nvSpPr>
        <xdr:cNvPr id="37891" name="Rectangle 3"/>
        <xdr:cNvSpPr>
          <a:spLocks noChangeArrowheads="1"/>
        </xdr:cNvSpPr>
      </xdr:nvSpPr>
      <xdr:spPr bwMode="auto">
        <a:xfrm>
          <a:off x="9058275" y="4191000"/>
          <a:ext cx="0" cy="0"/>
        </a:xfrm>
        <a:prstGeom prst="rect">
          <a:avLst/>
        </a:prstGeom>
        <a:solidFill>
          <a:srgbClr val="FFFFFF"/>
        </a:solidFill>
        <a:ln w="9525">
          <a:solidFill>
            <a:srgbClr val="000000"/>
          </a:solidFill>
          <a:miter lim="800000"/>
          <a:headEnd/>
          <a:tailEnd/>
        </a:ln>
        <a:effectLst/>
      </xdr:spPr>
      <xdr:txBody>
        <a:bodyPr vertOverflow="clip" wrap="square" lIns="36576" tIns="32004" rIns="0" bIns="0" anchor="t" upright="1"/>
        <a:lstStyle/>
        <a:p>
          <a:pPr algn="l" rtl="0">
            <a:defRPr sz="1000"/>
          </a:pPr>
          <a:r>
            <a:rPr lang="nb-NO" sz="1600" b="1" i="0" strike="noStrike">
              <a:solidFill>
                <a:srgbClr val="000000"/>
              </a:solidFill>
              <a:latin typeface="Arial"/>
              <a:cs typeface="Arial"/>
            </a:rPr>
            <a:t>Måned:          Januar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25</xdr:row>
      <xdr:rowOff>171450</xdr:rowOff>
    </xdr:from>
    <xdr:to>
      <xdr:col>17</xdr:col>
      <xdr:colOff>0</xdr:colOff>
      <xdr:row>25</xdr:row>
      <xdr:rowOff>171450</xdr:rowOff>
    </xdr:to>
    <xdr:sp macro="" textlink="">
      <xdr:nvSpPr>
        <xdr:cNvPr id="38915" name="Rectangle 3"/>
        <xdr:cNvSpPr>
          <a:spLocks noChangeArrowheads="1"/>
        </xdr:cNvSpPr>
      </xdr:nvSpPr>
      <xdr:spPr bwMode="auto">
        <a:xfrm>
          <a:off x="9134475" y="4191000"/>
          <a:ext cx="0" cy="0"/>
        </a:xfrm>
        <a:prstGeom prst="rect">
          <a:avLst/>
        </a:prstGeom>
        <a:solidFill>
          <a:srgbClr val="FFFFFF"/>
        </a:solidFill>
        <a:ln w="9525">
          <a:solidFill>
            <a:srgbClr val="000000"/>
          </a:solidFill>
          <a:miter lim="800000"/>
          <a:headEnd/>
          <a:tailEnd/>
        </a:ln>
        <a:effectLst/>
      </xdr:spPr>
      <xdr:txBody>
        <a:bodyPr vertOverflow="clip" wrap="square" lIns="36576" tIns="32004" rIns="0" bIns="0" anchor="t" upright="1"/>
        <a:lstStyle/>
        <a:p>
          <a:pPr algn="l" rtl="0">
            <a:defRPr sz="1000"/>
          </a:pPr>
          <a:r>
            <a:rPr lang="nb-NO" sz="1600" b="1" i="0" strike="noStrike">
              <a:solidFill>
                <a:srgbClr val="000000"/>
              </a:solidFill>
              <a:latin typeface="Arial"/>
              <a:cs typeface="Arial"/>
            </a:rPr>
            <a:t>Måned:          Januar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17</xdr:col>
      <xdr:colOff>0</xdr:colOff>
      <xdr:row>26</xdr:row>
      <xdr:rowOff>2458</xdr:rowOff>
    </xdr:from>
    <xdr:to>
      <xdr:col>17</xdr:col>
      <xdr:colOff>0</xdr:colOff>
      <xdr:row>26</xdr:row>
      <xdr:rowOff>2458</xdr:rowOff>
    </xdr:to>
    <xdr:sp macro="" textlink="">
      <xdr:nvSpPr>
        <xdr:cNvPr id="39939" name="Rectangle 3"/>
        <xdr:cNvSpPr>
          <a:spLocks noChangeArrowheads="1"/>
        </xdr:cNvSpPr>
      </xdr:nvSpPr>
      <xdr:spPr bwMode="auto">
        <a:xfrm>
          <a:off x="9077325" y="4191000"/>
          <a:ext cx="0" cy="0"/>
        </a:xfrm>
        <a:prstGeom prst="rect">
          <a:avLst/>
        </a:prstGeom>
        <a:solidFill>
          <a:srgbClr val="FFFFFF"/>
        </a:solidFill>
        <a:ln w="9525">
          <a:solidFill>
            <a:srgbClr val="000000"/>
          </a:solidFill>
          <a:miter lim="800000"/>
          <a:headEnd/>
          <a:tailEnd/>
        </a:ln>
        <a:effectLst/>
      </xdr:spPr>
      <xdr:txBody>
        <a:bodyPr vertOverflow="clip" wrap="square" lIns="36576" tIns="32004" rIns="0" bIns="0" anchor="t" upright="1"/>
        <a:lstStyle/>
        <a:p>
          <a:pPr algn="l" rtl="0">
            <a:defRPr sz="1000"/>
          </a:pPr>
          <a:r>
            <a:rPr lang="nb-NO" sz="1600" b="1" i="0" strike="noStrike">
              <a:solidFill>
                <a:srgbClr val="000000"/>
              </a:solidFill>
              <a:latin typeface="Arial"/>
              <a:cs typeface="Arial"/>
            </a:rPr>
            <a:t>Måned:          Januar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0</xdr:colOff>
      <xdr:row>26</xdr:row>
      <xdr:rowOff>0</xdr:rowOff>
    </xdr:from>
    <xdr:to>
      <xdr:col>17</xdr:col>
      <xdr:colOff>0</xdr:colOff>
      <xdr:row>26</xdr:row>
      <xdr:rowOff>0</xdr:rowOff>
    </xdr:to>
    <xdr:sp macro="" textlink="">
      <xdr:nvSpPr>
        <xdr:cNvPr id="40963" name="Rectangle 3"/>
        <xdr:cNvSpPr>
          <a:spLocks noChangeArrowheads="1"/>
        </xdr:cNvSpPr>
      </xdr:nvSpPr>
      <xdr:spPr bwMode="auto">
        <a:xfrm>
          <a:off x="9077325" y="4352925"/>
          <a:ext cx="0" cy="0"/>
        </a:xfrm>
        <a:prstGeom prst="rect">
          <a:avLst/>
        </a:prstGeom>
        <a:solidFill>
          <a:srgbClr val="FFFFFF"/>
        </a:solidFill>
        <a:ln w="9525">
          <a:solidFill>
            <a:srgbClr val="000000"/>
          </a:solidFill>
          <a:miter lim="800000"/>
          <a:headEnd/>
          <a:tailEnd/>
        </a:ln>
        <a:effectLst/>
      </xdr:spPr>
      <xdr:txBody>
        <a:bodyPr vertOverflow="clip" wrap="square" lIns="36576" tIns="32004" rIns="0" bIns="0" anchor="t" upright="1"/>
        <a:lstStyle/>
        <a:p>
          <a:pPr algn="l" rtl="0">
            <a:defRPr sz="1000"/>
          </a:pPr>
          <a:r>
            <a:rPr lang="nb-NO" sz="1600" b="1" i="0" strike="noStrike">
              <a:solidFill>
                <a:srgbClr val="000000"/>
              </a:solidFill>
              <a:latin typeface="Arial"/>
              <a:cs typeface="Arial"/>
            </a:rPr>
            <a:t>Måned:          Januar</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post@hobbiten.net?subject=Tilbakemelding%20-%20Tidregistreringsskjema" TargetMode="External"/><Relationship Id="rId1" Type="http://schemas.openxmlformats.org/officeDocument/2006/relationships/hyperlink" Target="http://www.hobbiten.net/" TargetMode="External"/><Relationship Id="rId4"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2:Q23"/>
  <sheetViews>
    <sheetView zoomScaleNormal="100" workbookViewId="0">
      <selection activeCell="F17" sqref="F17:G17"/>
    </sheetView>
  </sheetViews>
  <sheetFormatPr baseColWidth="10" defaultRowHeight="12.75" x14ac:dyDescent="0.2"/>
  <cols>
    <col min="1" max="1" width="2.42578125" customWidth="1"/>
    <col min="2" max="2" width="19.7109375" customWidth="1"/>
    <col min="3" max="3" width="9.28515625" customWidth="1"/>
    <col min="4" max="4" width="15" customWidth="1"/>
    <col min="5" max="5" width="2.28515625" customWidth="1"/>
    <col min="6" max="6" width="10" customWidth="1"/>
    <col min="7" max="7" width="10.140625" customWidth="1"/>
    <col min="8" max="8" width="12.140625" customWidth="1"/>
    <col min="9" max="9" width="2.7109375" customWidth="1"/>
    <col min="12" max="12" width="2.42578125" customWidth="1"/>
    <col min="14" max="14" width="2.42578125" customWidth="1"/>
    <col min="15" max="15" width="10" customWidth="1"/>
    <col min="16" max="16" width="9.28515625" customWidth="1"/>
    <col min="17" max="17" width="2.42578125" customWidth="1"/>
  </cols>
  <sheetData>
    <row r="2" spans="1:17" ht="20.25" x14ac:dyDescent="0.3">
      <c r="A2" s="35"/>
      <c r="B2" s="157" t="s">
        <v>100</v>
      </c>
      <c r="C2" s="157"/>
      <c r="D2" s="157"/>
      <c r="E2" s="157"/>
      <c r="F2" s="158"/>
      <c r="G2" s="35"/>
      <c r="H2" s="35"/>
      <c r="I2" s="35"/>
      <c r="J2" s="35"/>
      <c r="K2" s="35"/>
      <c r="L2" s="35"/>
      <c r="M2" s="35"/>
      <c r="N2" s="35"/>
      <c r="O2" s="35"/>
      <c r="P2" s="35"/>
      <c r="Q2" s="35"/>
    </row>
    <row r="3" spans="1:17" ht="13.5" thickBot="1" x14ac:dyDescent="0.25">
      <c r="A3" s="35"/>
      <c r="B3" s="35"/>
      <c r="C3" s="35"/>
      <c r="D3" s="35"/>
      <c r="E3" s="35"/>
      <c r="F3" s="35"/>
      <c r="G3" s="35"/>
      <c r="H3" s="35"/>
      <c r="I3" s="35"/>
      <c r="J3" s="35"/>
      <c r="K3" s="35"/>
      <c r="L3" s="35"/>
      <c r="M3" s="35"/>
      <c r="N3" s="35"/>
      <c r="O3" s="35"/>
      <c r="P3" s="35"/>
      <c r="Q3" s="35"/>
    </row>
    <row r="4" spans="1:17" ht="13.5" thickBot="1" x14ac:dyDescent="0.25">
      <c r="A4" s="159"/>
      <c r="B4" s="160"/>
      <c r="C4" s="160"/>
      <c r="D4" s="161"/>
      <c r="E4" s="161"/>
      <c r="F4" s="161"/>
      <c r="G4" s="161"/>
      <c r="H4" s="161"/>
      <c r="I4" s="161"/>
      <c r="J4" s="161"/>
      <c r="K4" s="161"/>
      <c r="L4" s="161"/>
      <c r="M4" s="443" t="s">
        <v>239</v>
      </c>
      <c r="N4" s="161"/>
      <c r="O4" s="161"/>
      <c r="P4" s="161"/>
      <c r="Q4" s="162"/>
    </row>
    <row r="5" spans="1:17" ht="51" x14ac:dyDescent="0.2">
      <c r="A5" s="163"/>
      <c r="B5" s="33"/>
      <c r="C5" s="315" t="s">
        <v>197</v>
      </c>
      <c r="D5" s="164" t="s">
        <v>202</v>
      </c>
      <c r="E5" s="164"/>
      <c r="F5" s="165" t="str">
        <f>Januar!$C$28</f>
        <v>Normal Arbeidstid</v>
      </c>
      <c r="G5" s="166" t="str">
        <f>Januar!$F$28</f>
        <v>Ekstra arbeidstid</v>
      </c>
      <c r="H5" s="167" t="str">
        <f>Januar!$I$28</f>
        <v>Fravær i arbeidstiden</v>
      </c>
      <c r="I5" s="168"/>
      <c r="J5" s="169" t="s">
        <v>101</v>
      </c>
      <c r="K5" s="170" t="s">
        <v>102</v>
      </c>
      <c r="L5" s="164"/>
      <c r="M5" s="171" t="str">
        <f>Januar!$L$28</f>
        <v xml:space="preserve">Overtid </v>
      </c>
      <c r="N5" s="164"/>
      <c r="O5" s="172" t="s">
        <v>97</v>
      </c>
      <c r="P5" s="172" t="s">
        <v>98</v>
      </c>
      <c r="Q5" s="173"/>
    </row>
    <row r="6" spans="1:17" x14ac:dyDescent="0.2">
      <c r="A6" s="174"/>
      <c r="B6" s="175" t="s">
        <v>85</v>
      </c>
      <c r="C6" s="317">
        <f>Januar!$M$17</f>
        <v>22</v>
      </c>
      <c r="D6" s="176">
        <f>Januar!$M$16</f>
        <v>6.875</v>
      </c>
      <c r="E6" s="176"/>
      <c r="F6" s="177">
        <f>Januar!$M$10</f>
        <v>0</v>
      </c>
      <c r="G6" s="178">
        <f>Januar!$M$11</f>
        <v>0</v>
      </c>
      <c r="H6" s="179">
        <f>Januar!$M$12</f>
        <v>0</v>
      </c>
      <c r="I6" s="180"/>
      <c r="J6" s="181">
        <f>Januar!$M$13</f>
        <v>0</v>
      </c>
      <c r="K6" s="182">
        <f>Januar!$M$1</f>
        <v>-6.875</v>
      </c>
      <c r="L6" s="176"/>
      <c r="M6" s="183">
        <f>Januar!$M$19</f>
        <v>0</v>
      </c>
      <c r="N6" s="176"/>
      <c r="O6" s="184">
        <f>Januar!$M$2</f>
        <v>0</v>
      </c>
      <c r="P6" s="184">
        <f>Januar!$M$5</f>
        <v>0</v>
      </c>
      <c r="Q6" s="185"/>
    </row>
    <row r="7" spans="1:17" x14ac:dyDescent="0.2">
      <c r="A7" s="174"/>
      <c r="B7" s="186" t="s">
        <v>86</v>
      </c>
      <c r="C7" s="318">
        <f>Februar!$M$17</f>
        <v>20</v>
      </c>
      <c r="D7" s="187">
        <f>Februar!$M$16</f>
        <v>6.25</v>
      </c>
      <c r="E7" s="187"/>
      <c r="F7" s="188">
        <f>Februar!$M$10</f>
        <v>0</v>
      </c>
      <c r="G7" s="189">
        <f>Februar!$M$11</f>
        <v>0</v>
      </c>
      <c r="H7" s="190">
        <f>Februar!$M$12</f>
        <v>0</v>
      </c>
      <c r="I7" s="190"/>
      <c r="J7" s="191">
        <f>Februar!$M$13</f>
        <v>0</v>
      </c>
      <c r="K7" s="192">
        <f>Februar!$M$1</f>
        <v>-13.125</v>
      </c>
      <c r="L7" s="187"/>
      <c r="M7" s="193">
        <f>Februar!$M$19</f>
        <v>0</v>
      </c>
      <c r="N7" s="187"/>
      <c r="O7" s="194">
        <f>Februar!$M$2</f>
        <v>0</v>
      </c>
      <c r="P7" s="194">
        <f>Februar!$M$5</f>
        <v>0</v>
      </c>
      <c r="Q7" s="185"/>
    </row>
    <row r="8" spans="1:17" x14ac:dyDescent="0.2">
      <c r="A8" s="174"/>
      <c r="B8" s="175" t="s">
        <v>87</v>
      </c>
      <c r="C8" s="317">
        <f>Mars!$M$17</f>
        <v>23</v>
      </c>
      <c r="D8" s="176">
        <f>Mars!$M$16</f>
        <v>7.1875</v>
      </c>
      <c r="E8" s="176"/>
      <c r="F8" s="177">
        <f>Mars!$M$10</f>
        <v>0</v>
      </c>
      <c r="G8" s="178">
        <f>Mars!$M$11</f>
        <v>0</v>
      </c>
      <c r="H8" s="179">
        <f>Mars!$M$12</f>
        <v>0</v>
      </c>
      <c r="I8" s="180"/>
      <c r="J8" s="181">
        <f>Mars!$M$13</f>
        <v>0</v>
      </c>
      <c r="K8" s="182">
        <f>Mars!$M$1</f>
        <v>-20.3125</v>
      </c>
      <c r="L8" s="176"/>
      <c r="M8" s="183">
        <f>Mars!$M$19</f>
        <v>0</v>
      </c>
      <c r="N8" s="176"/>
      <c r="O8" s="184">
        <f>Mars!$M$2</f>
        <v>0</v>
      </c>
      <c r="P8" s="184">
        <f>Mars!$M$5</f>
        <v>0</v>
      </c>
      <c r="Q8" s="185"/>
    </row>
    <row r="9" spans="1:17" x14ac:dyDescent="0.2">
      <c r="A9" s="174"/>
      <c r="B9" s="186" t="s">
        <v>88</v>
      </c>
      <c r="C9" s="318">
        <f>April!$M$17</f>
        <v>16.600000000000001</v>
      </c>
      <c r="D9" s="187">
        <f>April!$M$16</f>
        <v>5.1875</v>
      </c>
      <c r="E9" s="187"/>
      <c r="F9" s="188">
        <f>April!$M$10</f>
        <v>0</v>
      </c>
      <c r="G9" s="189">
        <f>April!$M$11</f>
        <v>0</v>
      </c>
      <c r="H9" s="190">
        <f>April!$M$12</f>
        <v>0</v>
      </c>
      <c r="I9" s="190"/>
      <c r="J9" s="191">
        <f>April!$M$13</f>
        <v>0</v>
      </c>
      <c r="K9" s="192">
        <f>April!$M$1</f>
        <v>-25.5</v>
      </c>
      <c r="L9" s="187"/>
      <c r="M9" s="193">
        <f>April!$M$19</f>
        <v>0</v>
      </c>
      <c r="N9" s="187"/>
      <c r="O9" s="194">
        <f>April!$M$2</f>
        <v>0</v>
      </c>
      <c r="P9" s="194">
        <f>April!$M$5</f>
        <v>0</v>
      </c>
      <c r="Q9" s="185"/>
    </row>
    <row r="10" spans="1:17" x14ac:dyDescent="0.2">
      <c r="A10" s="174"/>
      <c r="B10" s="175" t="s">
        <v>89</v>
      </c>
      <c r="C10" s="317">
        <f>Mai!$M$17</f>
        <v>20</v>
      </c>
      <c r="D10" s="176">
        <f>Mai!$M$16</f>
        <v>6.25</v>
      </c>
      <c r="E10" s="176"/>
      <c r="F10" s="177">
        <f>Mai!$M$10</f>
        <v>0</v>
      </c>
      <c r="G10" s="178">
        <f>Mai!$M$11</f>
        <v>0</v>
      </c>
      <c r="H10" s="179">
        <f>Mai!$M$12</f>
        <v>0</v>
      </c>
      <c r="I10" s="180"/>
      <c r="J10" s="181">
        <f>Mai!$M$13</f>
        <v>0</v>
      </c>
      <c r="K10" s="182">
        <f>Mai!$M$1</f>
        <v>-31.75</v>
      </c>
      <c r="L10" s="176"/>
      <c r="M10" s="183">
        <f>Mai!$M$19</f>
        <v>0</v>
      </c>
      <c r="N10" s="176"/>
      <c r="O10" s="184">
        <f>Mai!$M$2</f>
        <v>0</v>
      </c>
      <c r="P10" s="184">
        <f>Mai!$M$5</f>
        <v>0</v>
      </c>
      <c r="Q10" s="185"/>
    </row>
    <row r="11" spans="1:17" x14ac:dyDescent="0.2">
      <c r="A11" s="174"/>
      <c r="B11" s="186" t="s">
        <v>90</v>
      </c>
      <c r="C11" s="318">
        <f>Juni!$M$17</f>
        <v>21</v>
      </c>
      <c r="D11" s="187">
        <f>Juni!$M$16</f>
        <v>6.5625</v>
      </c>
      <c r="E11" s="187"/>
      <c r="F11" s="188">
        <f>Juni!$M$10</f>
        <v>0</v>
      </c>
      <c r="G11" s="189">
        <f>Juni!$M$11</f>
        <v>0</v>
      </c>
      <c r="H11" s="190">
        <f>Juni!$M$12</f>
        <v>0</v>
      </c>
      <c r="I11" s="190"/>
      <c r="J11" s="191">
        <f>Juni!$M$13</f>
        <v>0</v>
      </c>
      <c r="K11" s="192">
        <f>Juni!$M$1</f>
        <v>-38.3125</v>
      </c>
      <c r="L11" s="187"/>
      <c r="M11" s="193">
        <f>Juni!$M$19</f>
        <v>0</v>
      </c>
      <c r="N11" s="187"/>
      <c r="O11" s="194">
        <f>Juni!$M$2</f>
        <v>0</v>
      </c>
      <c r="P11" s="194">
        <f>Juni!$M$5</f>
        <v>0</v>
      </c>
      <c r="Q11" s="185"/>
    </row>
    <row r="12" spans="1:17" x14ac:dyDescent="0.2">
      <c r="A12" s="174"/>
      <c r="B12" s="175" t="s">
        <v>91</v>
      </c>
      <c r="C12" s="317">
        <f>Juli!$M$17</f>
        <v>21</v>
      </c>
      <c r="D12" s="176">
        <f>Juli!$M$16</f>
        <v>6.5625</v>
      </c>
      <c r="E12" s="176"/>
      <c r="F12" s="177">
        <f>Juli!$M$10</f>
        <v>0</v>
      </c>
      <c r="G12" s="178">
        <f>Juli!$M$11</f>
        <v>0</v>
      </c>
      <c r="H12" s="179">
        <f>Juli!$M$12</f>
        <v>0</v>
      </c>
      <c r="I12" s="180"/>
      <c r="J12" s="181">
        <f>Juli!$M$13</f>
        <v>0</v>
      </c>
      <c r="K12" s="182">
        <f>Juli!$M$1</f>
        <v>-44.875</v>
      </c>
      <c r="L12" s="176"/>
      <c r="M12" s="183">
        <f>Juli!$M$19</f>
        <v>0</v>
      </c>
      <c r="N12" s="176"/>
      <c r="O12" s="184">
        <f>Juli!$M$2</f>
        <v>0</v>
      </c>
      <c r="P12" s="184">
        <f>Juli!$M$5</f>
        <v>0</v>
      </c>
      <c r="Q12" s="185"/>
    </row>
    <row r="13" spans="1:17" x14ac:dyDescent="0.2">
      <c r="A13" s="174"/>
      <c r="B13" s="186" t="s">
        <v>92</v>
      </c>
      <c r="C13" s="318">
        <f>August!$M$17</f>
        <v>23</v>
      </c>
      <c r="D13" s="187">
        <f>August!$M$16</f>
        <v>7.1875</v>
      </c>
      <c r="E13" s="187"/>
      <c r="F13" s="188">
        <f>August!$M$10</f>
        <v>0</v>
      </c>
      <c r="G13" s="189">
        <f>August!$M$11</f>
        <v>0</v>
      </c>
      <c r="H13" s="190">
        <f>August!$M$12</f>
        <v>0</v>
      </c>
      <c r="I13" s="190"/>
      <c r="J13" s="191">
        <f>August!$M$13</f>
        <v>0</v>
      </c>
      <c r="K13" s="192">
        <f>August!$M$1</f>
        <v>-52.0625</v>
      </c>
      <c r="L13" s="187"/>
      <c r="M13" s="193">
        <f>August!$M$19</f>
        <v>0</v>
      </c>
      <c r="N13" s="187"/>
      <c r="O13" s="194">
        <f>August!$M$2</f>
        <v>0</v>
      </c>
      <c r="P13" s="194">
        <f>August!$M$5</f>
        <v>0</v>
      </c>
      <c r="Q13" s="185"/>
    </row>
    <row r="14" spans="1:17" x14ac:dyDescent="0.2">
      <c r="A14" s="174"/>
      <c r="B14" s="175" t="s">
        <v>93</v>
      </c>
      <c r="C14" s="317">
        <f>September!$M$17</f>
        <v>21</v>
      </c>
      <c r="D14" s="176">
        <f>September!$M$16</f>
        <v>6.5625</v>
      </c>
      <c r="E14" s="176"/>
      <c r="F14" s="177">
        <f>September!$M$10</f>
        <v>0</v>
      </c>
      <c r="G14" s="178">
        <f>September!$M$11</f>
        <v>0</v>
      </c>
      <c r="H14" s="179">
        <f>September!$M$12</f>
        <v>0</v>
      </c>
      <c r="I14" s="180"/>
      <c r="J14" s="181">
        <f>September!$M$13</f>
        <v>0</v>
      </c>
      <c r="K14" s="182">
        <f>September!$M$1</f>
        <v>-58.625</v>
      </c>
      <c r="L14" s="176"/>
      <c r="M14" s="183">
        <f>September!$M$19</f>
        <v>0</v>
      </c>
      <c r="N14" s="176"/>
      <c r="O14" s="184">
        <f>September!$M$2</f>
        <v>0</v>
      </c>
      <c r="P14" s="184">
        <f>September!$M$5</f>
        <v>0</v>
      </c>
      <c r="Q14" s="185"/>
    </row>
    <row r="15" spans="1:17" x14ac:dyDescent="0.2">
      <c r="A15" s="174"/>
      <c r="B15" s="186" t="s">
        <v>94</v>
      </c>
      <c r="C15" s="318">
        <f>Oktober!$M$17</f>
        <v>22</v>
      </c>
      <c r="D15" s="187">
        <f>Oktober!$M$16</f>
        <v>6.875</v>
      </c>
      <c r="E15" s="187"/>
      <c r="F15" s="188">
        <f>Oktober!$M$10</f>
        <v>0</v>
      </c>
      <c r="G15" s="189">
        <f>Oktober!$M$11</f>
        <v>0</v>
      </c>
      <c r="H15" s="190">
        <f>Oktober!$M$12</f>
        <v>0</v>
      </c>
      <c r="I15" s="190"/>
      <c r="J15" s="191">
        <f>Oktober!$M$13</f>
        <v>0</v>
      </c>
      <c r="K15" s="192">
        <f>Oktober!$M$1</f>
        <v>-65.5</v>
      </c>
      <c r="L15" s="187"/>
      <c r="M15" s="193">
        <f>Oktober!$M$19</f>
        <v>0</v>
      </c>
      <c r="N15" s="187"/>
      <c r="O15" s="194">
        <f>Oktober!$M$2</f>
        <v>0</v>
      </c>
      <c r="P15" s="194">
        <f>Oktober!$M$5</f>
        <v>0</v>
      </c>
      <c r="Q15" s="185"/>
    </row>
    <row r="16" spans="1:17" x14ac:dyDescent="0.2">
      <c r="A16" s="174"/>
      <c r="B16" s="175" t="s">
        <v>95</v>
      </c>
      <c r="C16" s="317">
        <f>November!$M$17</f>
        <v>22</v>
      </c>
      <c r="D16" s="176">
        <f>November!$M$16</f>
        <v>6.875</v>
      </c>
      <c r="E16" s="176"/>
      <c r="F16" s="177">
        <f>November!$M$10</f>
        <v>0</v>
      </c>
      <c r="G16" s="178">
        <f>November!$M$11</f>
        <v>0</v>
      </c>
      <c r="H16" s="179">
        <f>November!$M$12</f>
        <v>0</v>
      </c>
      <c r="I16" s="180"/>
      <c r="J16" s="181">
        <f>November!$M$13</f>
        <v>0</v>
      </c>
      <c r="K16" s="182">
        <f>November!$M$1</f>
        <v>-72.375</v>
      </c>
      <c r="L16" s="176"/>
      <c r="M16" s="183">
        <f>November!$M$19</f>
        <v>0</v>
      </c>
      <c r="N16" s="176"/>
      <c r="O16" s="184">
        <f>November!$M$2</f>
        <v>0</v>
      </c>
      <c r="P16" s="184">
        <f>November!$M$5</f>
        <v>0</v>
      </c>
      <c r="Q16" s="185"/>
    </row>
    <row r="17" spans="1:17" ht="13.5" thickBot="1" x14ac:dyDescent="0.25">
      <c r="A17" s="174"/>
      <c r="B17" s="186" t="s">
        <v>96</v>
      </c>
      <c r="C17" s="318">
        <f>Desember!$M$17</f>
        <v>19</v>
      </c>
      <c r="D17" s="187">
        <f>Desember!$M$16</f>
        <v>5.9375</v>
      </c>
      <c r="E17" s="187"/>
      <c r="F17" s="188">
        <f>Desember!$M$10</f>
        <v>0</v>
      </c>
      <c r="G17" s="189">
        <f>Desember!$M$11</f>
        <v>0</v>
      </c>
      <c r="H17" s="190">
        <f>Desember!$M$12</f>
        <v>0</v>
      </c>
      <c r="I17" s="190"/>
      <c r="J17" s="195">
        <f>Desember!$M$13</f>
        <v>0</v>
      </c>
      <c r="K17" s="196">
        <f>Desember!$M$1</f>
        <v>-78.3125</v>
      </c>
      <c r="L17" s="187"/>
      <c r="M17" s="193">
        <f>Desember!$M$19</f>
        <v>0</v>
      </c>
      <c r="N17" s="187"/>
      <c r="O17" s="194">
        <f>Desember!$M$2</f>
        <v>0</v>
      </c>
      <c r="P17" s="194">
        <f>Desember!$M$5</f>
        <v>0</v>
      </c>
      <c r="Q17" s="185"/>
    </row>
    <row r="18" spans="1:17" x14ac:dyDescent="0.2">
      <c r="A18" s="174"/>
      <c r="B18" s="33"/>
      <c r="C18" s="33"/>
      <c r="D18" s="197"/>
      <c r="E18" s="176"/>
      <c r="F18" s="197"/>
      <c r="G18" s="197"/>
      <c r="H18" s="197"/>
      <c r="I18" s="176"/>
      <c r="J18" s="197"/>
      <c r="K18" s="184"/>
      <c r="L18" s="176"/>
      <c r="M18" s="197"/>
      <c r="N18" s="176"/>
      <c r="O18" s="184"/>
      <c r="P18" s="184"/>
      <c r="Q18" s="185"/>
    </row>
    <row r="19" spans="1:17" x14ac:dyDescent="0.2">
      <c r="A19" s="198"/>
      <c r="B19" s="175" t="s">
        <v>99</v>
      </c>
      <c r="C19" s="316">
        <f>SUM(C6:C17)</f>
        <v>250.6</v>
      </c>
      <c r="D19" s="199">
        <f>SUM(D6:D17)</f>
        <v>78.3125</v>
      </c>
      <c r="E19" s="200"/>
      <c r="F19" s="201">
        <f t="shared" ref="F19:P19" si="0">SUM(F6:F17)</f>
        <v>0</v>
      </c>
      <c r="G19" s="202">
        <f t="shared" si="0"/>
        <v>0</v>
      </c>
      <c r="H19" s="203">
        <f t="shared" si="0"/>
        <v>0</v>
      </c>
      <c r="I19" s="204"/>
      <c r="J19" s="199">
        <f t="shared" si="0"/>
        <v>0</v>
      </c>
      <c r="K19" s="205"/>
      <c r="L19" s="200"/>
      <c r="M19" s="206">
        <f>SUM(M6:M17)</f>
        <v>0</v>
      </c>
      <c r="N19" s="200"/>
      <c r="O19" s="205">
        <f t="shared" si="0"/>
        <v>0</v>
      </c>
      <c r="P19" s="205">
        <f t="shared" si="0"/>
        <v>0</v>
      </c>
      <c r="Q19" s="207"/>
    </row>
    <row r="20" spans="1:17" ht="13.5" thickBot="1" x14ac:dyDescent="0.25">
      <c r="A20" s="208"/>
      <c r="B20" s="209"/>
      <c r="C20" s="209"/>
      <c r="D20" s="210"/>
      <c r="E20" s="210"/>
      <c r="F20" s="210"/>
      <c r="G20" s="210"/>
      <c r="H20" s="210"/>
      <c r="I20" s="210"/>
      <c r="J20" s="210"/>
      <c r="K20" s="210"/>
      <c r="L20" s="210"/>
      <c r="M20" s="210"/>
      <c r="N20" s="210"/>
      <c r="O20" s="210"/>
      <c r="P20" s="210"/>
      <c r="Q20" s="211"/>
    </row>
    <row r="21" spans="1:17" x14ac:dyDescent="0.2">
      <c r="A21" s="146"/>
      <c r="D21" s="146"/>
      <c r="E21" s="146"/>
      <c r="F21" s="146"/>
      <c r="G21" s="146"/>
      <c r="H21" s="146"/>
      <c r="I21" s="146"/>
      <c r="J21" s="146"/>
      <c r="K21" s="146"/>
      <c r="L21" s="146"/>
      <c r="M21" s="146"/>
      <c r="N21" s="146"/>
      <c r="O21" s="146"/>
      <c r="P21" s="146"/>
      <c r="Q21" s="146"/>
    </row>
    <row r="22" spans="1:17" x14ac:dyDescent="0.2">
      <c r="B22" s="444" t="s">
        <v>237</v>
      </c>
      <c r="C22" s="444"/>
      <c r="D22" s="444"/>
      <c r="E22" s="444"/>
      <c r="F22" s="444"/>
    </row>
    <row r="23" spans="1:17" x14ac:dyDescent="0.2">
      <c r="B23" s="444" t="s">
        <v>238</v>
      </c>
      <c r="C23" s="444"/>
      <c r="D23" s="444"/>
      <c r="E23" s="444"/>
      <c r="F23" s="444"/>
    </row>
  </sheetData>
  <sheetProtection algorithmName="SHA-512" hashValue="xpJWIAVEDugfTH9EsBTNkrbX9lalaUGHTlapi5RAwHYRFP6vUw1qjNeB/ozn3xiPb7XKQea+CZXk7+0w2Z9wKw==" saltValue="XnByaRaZ+m+Yxy26jT9Jew==" spinCount="100000" sheet="1" selectLockedCells="1"/>
  <phoneticPr fontId="0" type="noConversion"/>
  <printOptions horizontalCentered="1" verticalCentered="1"/>
  <pageMargins left="0.25" right="0.25" top="0.75" bottom="0.75" header="0.3" footer="0.3"/>
  <pageSetup paperSize="9" orientation="landscape" r:id="rId1"/>
  <headerFooter alignWithMargins="0">
    <oddHeader>&amp;F</oddHeader>
    <oddFooter>&amp;L&amp;F&amp;C&amp;A&amp;R&amp;D - &amp;T</oddFooter>
  </headerFooter>
  <webPublishItems count="1">
    <webPublishItem id="7716" divId="Ditt navn - Mal - Tidsregistering 2004 - v2_7716" sourceType="sheet" destinationFile="C:\Documents and Settings\Leifb\Mine dokumenter\Hobbiten\Tid\Årsoversikt.htm"/>
  </webPublishItem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2">
    <pageSetUpPr fitToPage="1"/>
  </sheetPr>
  <dimension ref="A1:T69"/>
  <sheetViews>
    <sheetView zoomScale="62" zoomScaleNormal="62" workbookViewId="0">
      <selection activeCell="C31" sqref="C31"/>
    </sheetView>
  </sheetViews>
  <sheetFormatPr baseColWidth="10" defaultColWidth="10.7109375" defaultRowHeight="12.75" x14ac:dyDescent="0.2"/>
  <cols>
    <col min="1" max="1" width="11.7109375" style="35" bestFit="1" customWidth="1"/>
    <col min="2" max="2" width="9.140625" style="35" customWidth="1"/>
    <col min="3" max="5" width="7.42578125" style="35" customWidth="1"/>
    <col min="6" max="6" width="7.7109375" style="35" customWidth="1"/>
    <col min="7" max="14" width="7.42578125" style="35" customWidth="1"/>
    <col min="15" max="15" width="17.7109375" style="35" customWidth="1"/>
    <col min="16" max="16384" width="10.7109375" style="35"/>
  </cols>
  <sheetData>
    <row r="1" spans="1:15" ht="15.75" x14ac:dyDescent="0.25">
      <c r="A1" s="33"/>
      <c r="B1" s="445" t="s">
        <v>67</v>
      </c>
      <c r="C1" s="446"/>
      <c r="D1" s="446"/>
      <c r="E1" s="446"/>
      <c r="F1" s="446"/>
      <c r="G1" s="446"/>
      <c r="H1" s="446"/>
      <c r="I1" s="446"/>
      <c r="J1" s="446"/>
      <c r="K1" s="446"/>
      <c r="L1" s="447"/>
      <c r="M1" s="461">
        <f>SUM((M13+M15)-M16-M2)</f>
        <v>-58.625</v>
      </c>
      <c r="N1" s="462"/>
      <c r="O1" s="34"/>
    </row>
    <row r="2" spans="1:15" ht="17.25" thickBot="1" x14ac:dyDescent="0.35">
      <c r="A2" s="33"/>
      <c r="B2" s="456" t="s">
        <v>66</v>
      </c>
      <c r="C2" s="457"/>
      <c r="D2" s="457"/>
      <c r="E2" s="457"/>
      <c r="F2" s="457"/>
      <c r="G2" s="457"/>
      <c r="H2" s="457"/>
      <c r="I2" s="457"/>
      <c r="J2" s="457"/>
      <c r="K2" s="457"/>
      <c r="L2" s="458"/>
      <c r="M2" s="459"/>
      <c r="N2" s="460"/>
      <c r="O2" s="34"/>
    </row>
    <row r="3" spans="1:15" ht="10.5" customHeight="1" thickBot="1" x14ac:dyDescent="0.35">
      <c r="A3" s="120"/>
      <c r="B3" s="121"/>
      <c r="C3" s="121"/>
      <c r="D3" s="121"/>
      <c r="E3" s="121"/>
      <c r="F3" s="121"/>
      <c r="G3" s="121"/>
      <c r="H3" s="121"/>
      <c r="I3" s="121"/>
      <c r="J3" s="121"/>
      <c r="K3" s="121"/>
      <c r="L3" s="121"/>
      <c r="M3" s="119"/>
      <c r="N3" s="119"/>
      <c r="O3" s="34"/>
    </row>
    <row r="4" spans="1:15" ht="16.5" x14ac:dyDescent="0.3">
      <c r="B4" s="448" t="str">
        <f>Januar!$B$4</f>
        <v>Sum overtid i år (AML § 10-6) Overføres til neste måned:</v>
      </c>
      <c r="C4" s="449"/>
      <c r="D4" s="449"/>
      <c r="E4" s="449"/>
      <c r="F4" s="449"/>
      <c r="G4" s="449"/>
      <c r="H4" s="449"/>
      <c r="I4" s="449"/>
      <c r="J4" s="449"/>
      <c r="K4" s="449"/>
      <c r="L4" s="449"/>
      <c r="M4" s="463">
        <f>SUM((August!M4)+M19)</f>
        <v>0</v>
      </c>
      <c r="N4" s="464"/>
      <c r="O4" s="34"/>
    </row>
    <row r="5" spans="1:15" ht="17.25" thickBot="1" x14ac:dyDescent="0.35">
      <c r="B5" s="450" t="s">
        <v>65</v>
      </c>
      <c r="C5" s="451"/>
      <c r="D5" s="451"/>
      <c r="E5" s="451"/>
      <c r="F5" s="451"/>
      <c r="G5" s="451"/>
      <c r="H5" s="451"/>
      <c r="I5" s="451"/>
      <c r="J5" s="451"/>
      <c r="K5" s="451"/>
      <c r="L5" s="453"/>
      <c r="M5" s="454"/>
      <c r="N5" s="455"/>
      <c r="O5" s="34"/>
    </row>
    <row r="6" spans="1:15" ht="17.25" thickBot="1" x14ac:dyDescent="0.35">
      <c r="B6" s="122" t="s">
        <v>68</v>
      </c>
      <c r="C6" s="118"/>
      <c r="D6" s="118"/>
      <c r="E6" s="565">
        <f>SUM(August!M6)</f>
        <v>0</v>
      </c>
      <c r="F6" s="566"/>
      <c r="G6" s="469" t="s">
        <v>69</v>
      </c>
      <c r="H6" s="469"/>
      <c r="I6" s="469"/>
      <c r="J6" s="469"/>
      <c r="K6" s="469"/>
      <c r="L6" s="469"/>
      <c r="M6" s="465">
        <f>SUM(E6+M19-M5)</f>
        <v>0</v>
      </c>
      <c r="N6" s="466"/>
      <c r="O6" s="34"/>
    </row>
    <row r="7" spans="1:15" ht="13.5" thickBot="1" x14ac:dyDescent="0.25"/>
    <row r="8" spans="1:15" ht="13.5" x14ac:dyDescent="0.25">
      <c r="A8" s="36"/>
      <c r="B8" s="125" t="s">
        <v>72</v>
      </c>
      <c r="C8" s="126"/>
      <c r="D8" s="126"/>
      <c r="E8" s="126"/>
      <c r="F8" s="127"/>
      <c r="G8" s="375" t="s">
        <v>0</v>
      </c>
      <c r="H8" s="368" t="s">
        <v>0</v>
      </c>
      <c r="I8" s="368" t="s">
        <v>0</v>
      </c>
      <c r="J8" s="368" t="s">
        <v>0</v>
      </c>
      <c r="K8" s="369" t="s">
        <v>0</v>
      </c>
      <c r="L8" s="368" t="s">
        <v>0</v>
      </c>
      <c r="M8" s="579" t="s">
        <v>17</v>
      </c>
      <c r="N8" s="570"/>
      <c r="O8" s="39"/>
    </row>
    <row r="9" spans="1:15" ht="14.25" thickBot="1" x14ac:dyDescent="0.3">
      <c r="B9" s="572">
        <f>SUM((August!B9)+M13+M19)</f>
        <v>0</v>
      </c>
      <c r="C9" s="573"/>
      <c r="D9" s="124"/>
      <c r="E9" s="571">
        <f>SUM(B9-(Januar!O19))</f>
        <v>-78.3125</v>
      </c>
      <c r="F9" s="600"/>
      <c r="G9" s="378">
        <v>35</v>
      </c>
      <c r="H9" s="370">
        <f>G9+1</f>
        <v>36</v>
      </c>
      <c r="I9" s="370">
        <f>H9+1</f>
        <v>37</v>
      </c>
      <c r="J9" s="370">
        <f>I9+1</f>
        <v>38</v>
      </c>
      <c r="K9" s="371">
        <f>J9+1</f>
        <v>39</v>
      </c>
      <c r="L9" s="379">
        <f>K9+1</f>
        <v>40</v>
      </c>
      <c r="M9" s="580" t="s">
        <v>18</v>
      </c>
      <c r="N9" s="575"/>
    </row>
    <row r="10" spans="1:15" x14ac:dyDescent="0.2">
      <c r="B10" s="520" t="s">
        <v>25</v>
      </c>
      <c r="C10" s="521"/>
      <c r="D10" s="521"/>
      <c r="E10" s="521"/>
      <c r="F10" s="522"/>
      <c r="G10" s="116">
        <f>SUM(E31:E33)</f>
        <v>0</v>
      </c>
      <c r="H10" s="43">
        <f>SUM(E34:E40)</f>
        <v>0</v>
      </c>
      <c r="I10" s="43">
        <f>SUM(E41:E47)</f>
        <v>0</v>
      </c>
      <c r="J10" s="43">
        <f>SUM(E48:E54)</f>
        <v>0</v>
      </c>
      <c r="K10" s="44">
        <f>SUM(E55:E60)</f>
        <v>0</v>
      </c>
      <c r="L10" s="215"/>
      <c r="M10" s="603">
        <f>SUM(G10:L10)</f>
        <v>0</v>
      </c>
      <c r="N10" s="479"/>
      <c r="O10" s="45"/>
    </row>
    <row r="11" spans="1:15" x14ac:dyDescent="0.2">
      <c r="B11" s="492" t="s">
        <v>23</v>
      </c>
      <c r="C11" s="493"/>
      <c r="D11" s="493"/>
      <c r="E11" s="493"/>
      <c r="F11" s="591"/>
      <c r="G11" s="116">
        <f>SUM(H31:H33)</f>
        <v>0</v>
      </c>
      <c r="H11" s="43">
        <f>SUM(H34:H40)</f>
        <v>0</v>
      </c>
      <c r="I11" s="43">
        <f>SUM(H41:H47)</f>
        <v>0</v>
      </c>
      <c r="J11" s="43">
        <f>SUM(H48:H54)</f>
        <v>0</v>
      </c>
      <c r="K11" s="44">
        <f>SUM(H55:H60)</f>
        <v>0</v>
      </c>
      <c r="L11" s="215"/>
      <c r="M11" s="603">
        <f>SUM(G11:L11)</f>
        <v>0</v>
      </c>
      <c r="N11" s="479"/>
      <c r="O11" s="45"/>
    </row>
    <row r="12" spans="1:15" x14ac:dyDescent="0.2">
      <c r="B12" s="492" t="str">
        <f>Januar!$B$12</f>
        <v>Fravær i arbeidstiden:</v>
      </c>
      <c r="C12" s="493"/>
      <c r="D12" s="493"/>
      <c r="E12" s="493"/>
      <c r="F12" s="591"/>
      <c r="G12" s="116">
        <f>SUM(K31:K33)</f>
        <v>0</v>
      </c>
      <c r="H12" s="43">
        <f>SUM(K34:K40)</f>
        <v>0</v>
      </c>
      <c r="I12" s="43">
        <f>SUM(K41:K47)</f>
        <v>0</v>
      </c>
      <c r="J12" s="43">
        <f>SUM(K48:K54)</f>
        <v>0</v>
      </c>
      <c r="K12" s="44">
        <f>SUM(K55:K60)</f>
        <v>0</v>
      </c>
      <c r="L12" s="215"/>
      <c r="M12" s="603">
        <f>SUM(G12:L12)</f>
        <v>0</v>
      </c>
      <c r="N12" s="479"/>
      <c r="O12" s="45"/>
    </row>
    <row r="13" spans="1:15" x14ac:dyDescent="0.2">
      <c r="B13" s="508" t="s">
        <v>2</v>
      </c>
      <c r="C13" s="509"/>
      <c r="D13" s="509"/>
      <c r="E13" s="509"/>
      <c r="F13" s="601"/>
      <c r="G13" s="115">
        <f>SUM(G10+G11-G12)</f>
        <v>0</v>
      </c>
      <c r="H13" s="91">
        <f>SUM(H10+H11-H12)</f>
        <v>0</v>
      </c>
      <c r="I13" s="91">
        <f>SUM(I10+I11-I12)</f>
        <v>0</v>
      </c>
      <c r="J13" s="91">
        <f>SUM(J10+J11-J12)</f>
        <v>0</v>
      </c>
      <c r="K13" s="104">
        <f>SUM(K10+K11-K12)</f>
        <v>0</v>
      </c>
      <c r="L13" s="217"/>
      <c r="M13" s="596">
        <f>SUM(G13:L13)</f>
        <v>0</v>
      </c>
      <c r="N13" s="564"/>
      <c r="O13" s="45"/>
    </row>
    <row r="14" spans="1:15" x14ac:dyDescent="0.2">
      <c r="B14" s="480" t="s">
        <v>22</v>
      </c>
      <c r="C14" s="481"/>
      <c r="D14" s="481"/>
      <c r="E14" s="481"/>
      <c r="F14" s="599"/>
      <c r="G14" s="116">
        <f>SUM(G13-G16)</f>
        <v>-0.3125</v>
      </c>
      <c r="H14" s="43">
        <f>SUM(H13-H16)</f>
        <v>-1.5625</v>
      </c>
      <c r="I14" s="43">
        <f>SUM(I13-I16)</f>
        <v>-1.5625</v>
      </c>
      <c r="J14" s="43">
        <f>SUM(J13-J16)</f>
        <v>-1.5625</v>
      </c>
      <c r="K14" s="43">
        <f>SUM(K13-K16)</f>
        <v>-1.5625</v>
      </c>
      <c r="L14" s="215"/>
      <c r="M14" s="483">
        <f>SUM(G14:L14)</f>
        <v>-6.5625</v>
      </c>
      <c r="N14" s="484"/>
      <c r="O14" s="45"/>
    </row>
    <row r="15" spans="1:15" x14ac:dyDescent="0.2">
      <c r="A15" s="92"/>
      <c r="B15" s="489" t="s">
        <v>16</v>
      </c>
      <c r="C15" s="490"/>
      <c r="D15" s="490"/>
      <c r="E15" s="490"/>
      <c r="F15" s="639"/>
      <c r="G15" s="156"/>
      <c r="H15" s="99"/>
      <c r="I15" s="99"/>
      <c r="J15" s="99"/>
      <c r="K15" s="581"/>
      <c r="L15" s="582"/>
      <c r="M15" s="638">
        <f>August!$M$1</f>
        <v>-52.0625</v>
      </c>
      <c r="N15" s="488"/>
      <c r="O15" s="45"/>
    </row>
    <row r="16" spans="1:15" ht="13.5" thickBot="1" x14ac:dyDescent="0.25">
      <c r="B16" s="612" t="s">
        <v>15</v>
      </c>
      <c r="C16" s="613"/>
      <c r="D16" s="613"/>
      <c r="E16" s="613"/>
      <c r="F16" s="614"/>
      <c r="G16" s="115">
        <f>G18</f>
        <v>0.3125</v>
      </c>
      <c r="H16" s="115">
        <f>H18</f>
        <v>1.5625</v>
      </c>
      <c r="I16" s="115">
        <f>I18</f>
        <v>1.5625</v>
      </c>
      <c r="J16" s="115">
        <f>J18</f>
        <v>1.5625</v>
      </c>
      <c r="K16" s="115">
        <f>K18</f>
        <v>1.5625</v>
      </c>
      <c r="L16" s="218"/>
      <c r="M16" s="596">
        <f>SUM(G16:L16)</f>
        <v>6.5625</v>
      </c>
      <c r="N16" s="564"/>
      <c r="O16" s="45"/>
    </row>
    <row r="17" spans="1:20" ht="13.5" thickBot="1" x14ac:dyDescent="0.25">
      <c r="A17" s="92"/>
      <c r="B17" s="520" t="str">
        <f>Januar!$B$17</f>
        <v>Antall dager med normal arbeidstid</v>
      </c>
      <c r="C17" s="521"/>
      <c r="D17" s="521"/>
      <c r="E17" s="521"/>
      <c r="F17" s="522"/>
      <c r="G17" s="309">
        <v>1</v>
      </c>
      <c r="H17" s="309">
        <v>5</v>
      </c>
      <c r="I17" s="309">
        <v>5</v>
      </c>
      <c r="J17" s="309">
        <v>5</v>
      </c>
      <c r="K17" s="309">
        <v>5</v>
      </c>
      <c r="L17" s="311"/>
      <c r="M17" s="606">
        <f>SUM(G17:L17)</f>
        <v>21</v>
      </c>
      <c r="N17" s="607"/>
      <c r="O17" s="45"/>
      <c r="Q17" s="33"/>
      <c r="R17" s="33"/>
      <c r="S17" s="33"/>
      <c r="T17" s="33"/>
    </row>
    <row r="18" spans="1:20" ht="13.5" thickBot="1" x14ac:dyDescent="0.25">
      <c r="A18" s="36"/>
      <c r="B18" s="558" t="str">
        <f>Januar!$B$18</f>
        <v>Normal arbeidstid pr dag er timer:</v>
      </c>
      <c r="C18" s="559"/>
      <c r="D18" s="559"/>
      <c r="E18" s="560"/>
      <c r="F18" s="322">
        <f>Januar!$F$18</f>
        <v>0.3125</v>
      </c>
      <c r="G18" s="136">
        <f>$F$18*G17</f>
        <v>0.3125</v>
      </c>
      <c r="H18" s="136">
        <f>$F$18*H17</f>
        <v>1.5625</v>
      </c>
      <c r="I18" s="136">
        <f>$F$18*I17</f>
        <v>1.5625</v>
      </c>
      <c r="J18" s="136">
        <f>$F$18*J17</f>
        <v>1.5625</v>
      </c>
      <c r="K18" s="136">
        <f>$F$18*K17</f>
        <v>1.5625</v>
      </c>
      <c r="L18" s="216"/>
      <c r="M18" s="594"/>
      <c r="N18" s="595"/>
    </row>
    <row r="19" spans="1:20" ht="13.5" thickBot="1" x14ac:dyDescent="0.25">
      <c r="B19" s="576" t="str">
        <f>August!$B$19</f>
        <v>Overtid:</v>
      </c>
      <c r="C19" s="577"/>
      <c r="D19" s="577"/>
      <c r="E19" s="577"/>
      <c r="F19" s="615"/>
      <c r="G19" s="139">
        <f>SUM(N31:N33)</f>
        <v>0</v>
      </c>
      <c r="H19" s="135">
        <f>SUM(N34:N40)</f>
        <v>0</v>
      </c>
      <c r="I19" s="135">
        <f>SUM(N41:N47)</f>
        <v>0</v>
      </c>
      <c r="J19" s="135">
        <f>SUM(N48:N54)</f>
        <v>0</v>
      </c>
      <c r="K19" s="135">
        <f>SUM(N55:N60)</f>
        <v>0</v>
      </c>
      <c r="L19" s="219"/>
      <c r="M19" s="604">
        <f>SUM(G19:L19)</f>
        <v>0</v>
      </c>
      <c r="N19" s="562"/>
      <c r="O19" s="49"/>
    </row>
    <row r="20" spans="1:20" x14ac:dyDescent="0.2">
      <c r="B20" s="242"/>
      <c r="C20" s="242"/>
      <c r="D20" s="242"/>
      <c r="E20" s="242"/>
      <c r="F20" s="242"/>
      <c r="G20" s="50"/>
      <c r="H20" s="50"/>
      <c r="I20" s="50"/>
      <c r="J20" s="50"/>
      <c r="K20" s="50"/>
      <c r="L20" s="249"/>
      <c r="M20" s="45"/>
      <c r="N20" s="45"/>
      <c r="O20" s="49"/>
    </row>
    <row r="21" spans="1:20" ht="13.5" thickBot="1" x14ac:dyDescent="0.25">
      <c r="A21" s="495" t="s">
        <v>182</v>
      </c>
      <c r="B21" s="496"/>
      <c r="C21" s="496"/>
      <c r="D21" s="496"/>
      <c r="I21" s="50"/>
      <c r="J21" s="50"/>
      <c r="K21" s="50"/>
      <c r="L21" s="50"/>
      <c r="M21" s="50"/>
      <c r="N21" s="50"/>
      <c r="O21" s="51"/>
    </row>
    <row r="22" spans="1:20" x14ac:dyDescent="0.2">
      <c r="A22" s="567"/>
      <c r="B22" s="498"/>
      <c r="C22" s="498"/>
      <c r="D22" s="498"/>
      <c r="E22" s="498"/>
      <c r="F22" s="498"/>
      <c r="G22" s="498"/>
      <c r="H22" s="498"/>
      <c r="I22" s="498"/>
      <c r="J22" s="498"/>
      <c r="K22" s="498"/>
      <c r="L22" s="498"/>
      <c r="M22" s="498"/>
      <c r="N22" s="498"/>
      <c r="O22" s="499"/>
    </row>
    <row r="23" spans="1:20" x14ac:dyDescent="0.2">
      <c r="A23" s="500"/>
      <c r="B23" s="501"/>
      <c r="C23" s="501"/>
      <c r="D23" s="501"/>
      <c r="E23" s="501"/>
      <c r="F23" s="501"/>
      <c r="G23" s="501"/>
      <c r="H23" s="501"/>
      <c r="I23" s="501"/>
      <c r="J23" s="501"/>
      <c r="K23" s="501"/>
      <c r="L23" s="501"/>
      <c r="M23" s="501"/>
      <c r="N23" s="501"/>
      <c r="O23" s="502"/>
    </row>
    <row r="24" spans="1:20" x14ac:dyDescent="0.2">
      <c r="A24" s="500"/>
      <c r="B24" s="501"/>
      <c r="C24" s="501"/>
      <c r="D24" s="501"/>
      <c r="E24" s="501"/>
      <c r="F24" s="501"/>
      <c r="G24" s="501"/>
      <c r="H24" s="501"/>
      <c r="I24" s="501"/>
      <c r="J24" s="501"/>
      <c r="K24" s="501"/>
      <c r="L24" s="501"/>
      <c r="M24" s="501"/>
      <c r="N24" s="501"/>
      <c r="O24" s="502"/>
    </row>
    <row r="25" spans="1:20" x14ac:dyDescent="0.2">
      <c r="A25" s="500"/>
      <c r="B25" s="501"/>
      <c r="C25" s="501"/>
      <c r="D25" s="501"/>
      <c r="E25" s="501"/>
      <c r="F25" s="501"/>
      <c r="G25" s="501"/>
      <c r="H25" s="501"/>
      <c r="I25" s="501"/>
      <c r="J25" s="501"/>
      <c r="K25" s="501"/>
      <c r="L25" s="501"/>
      <c r="M25" s="501"/>
      <c r="N25" s="501"/>
      <c r="O25" s="502"/>
    </row>
    <row r="26" spans="1:20" ht="13.5" thickBot="1" x14ac:dyDescent="0.25">
      <c r="A26" s="503"/>
      <c r="B26" s="504"/>
      <c r="C26" s="504"/>
      <c r="D26" s="504"/>
      <c r="E26" s="504"/>
      <c r="F26" s="504"/>
      <c r="G26" s="504"/>
      <c r="H26" s="504"/>
      <c r="I26" s="504"/>
      <c r="J26" s="504"/>
      <c r="K26" s="504"/>
      <c r="L26" s="504"/>
      <c r="M26" s="504"/>
      <c r="N26" s="504"/>
      <c r="O26" s="505"/>
    </row>
    <row r="27" spans="1:20" ht="13.5" thickBot="1" x14ac:dyDescent="0.25">
      <c r="A27" s="241"/>
      <c r="B27" s="241"/>
      <c r="C27" s="241"/>
      <c r="D27" s="241"/>
      <c r="E27" s="241"/>
      <c r="F27" s="241"/>
      <c r="G27" s="241"/>
      <c r="H27" s="241"/>
      <c r="I27" s="241"/>
      <c r="J27" s="241"/>
      <c r="K27" s="241"/>
      <c r="L27" s="241"/>
      <c r="M27" s="241"/>
      <c r="N27" s="241"/>
      <c r="O27" s="241"/>
    </row>
    <row r="28" spans="1:20" ht="13.5" x14ac:dyDescent="0.25">
      <c r="A28" s="52"/>
      <c r="B28" s="53"/>
      <c r="C28" s="542" t="s">
        <v>26</v>
      </c>
      <c r="D28" s="543"/>
      <c r="E28" s="544"/>
      <c r="F28" s="532" t="s">
        <v>14</v>
      </c>
      <c r="G28" s="533"/>
      <c r="H28" s="568"/>
      <c r="I28" s="534" t="s">
        <v>73</v>
      </c>
      <c r="J28" s="535"/>
      <c r="K28" s="536"/>
      <c r="L28" s="545" t="str">
        <f>August!$L$28</f>
        <v xml:space="preserve">Overtid </v>
      </c>
      <c r="M28" s="546"/>
      <c r="N28" s="547"/>
      <c r="O28" s="54" t="s">
        <v>6</v>
      </c>
    </row>
    <row r="29" spans="1:20" ht="13.5" thickBot="1" x14ac:dyDescent="0.25">
      <c r="A29" s="55" t="s">
        <v>1</v>
      </c>
      <c r="B29" s="56" t="s">
        <v>3</v>
      </c>
      <c r="C29" s="57" t="s">
        <v>4</v>
      </c>
      <c r="D29" s="57" t="s">
        <v>5</v>
      </c>
      <c r="E29" s="57" t="s">
        <v>2</v>
      </c>
      <c r="F29" s="58" t="s">
        <v>4</v>
      </c>
      <c r="G29" s="59" t="s">
        <v>5</v>
      </c>
      <c r="H29" s="60" t="s">
        <v>2</v>
      </c>
      <c r="I29" s="61" t="s">
        <v>5</v>
      </c>
      <c r="J29" s="62" t="s">
        <v>4</v>
      </c>
      <c r="K29" s="63" t="s">
        <v>2</v>
      </c>
      <c r="L29" s="64" t="s">
        <v>4</v>
      </c>
      <c r="M29" s="64" t="s">
        <v>5</v>
      </c>
      <c r="N29" s="64" t="s">
        <v>2</v>
      </c>
      <c r="O29" s="65"/>
    </row>
    <row r="30" spans="1:20" x14ac:dyDescent="0.2">
      <c r="A30" s="66"/>
      <c r="B30" s="67"/>
      <c r="C30" s="68"/>
      <c r="D30" s="69"/>
      <c r="E30" s="70"/>
      <c r="F30" s="68"/>
      <c r="G30" s="69"/>
      <c r="H30" s="70"/>
      <c r="I30" s="73"/>
      <c r="J30" s="73"/>
      <c r="K30" s="74"/>
      <c r="L30" s="68"/>
      <c r="M30" s="69"/>
      <c r="N30" s="70"/>
      <c r="O30" s="75"/>
    </row>
    <row r="31" spans="1:20" x14ac:dyDescent="0.2">
      <c r="A31" s="327">
        <f>August!$A$61+1</f>
        <v>41517</v>
      </c>
      <c r="B31" s="345" t="s">
        <v>11</v>
      </c>
      <c r="C31" s="346"/>
      <c r="D31" s="346"/>
      <c r="E31" s="341">
        <f>SUM(D31-C31)</f>
        <v>0</v>
      </c>
      <c r="F31" s="331"/>
      <c r="G31" s="332"/>
      <c r="H31" s="348">
        <f>SUM(G31-F31)</f>
        <v>0</v>
      </c>
      <c r="I31" s="335"/>
      <c r="J31" s="335"/>
      <c r="K31" s="343">
        <f>SUM(J31-I31)</f>
        <v>0</v>
      </c>
      <c r="L31" s="337"/>
      <c r="M31" s="338"/>
      <c r="N31" s="344">
        <f>SUM(M31-L31)</f>
        <v>0</v>
      </c>
      <c r="O31" s="31" t="s">
        <v>51</v>
      </c>
    </row>
    <row r="32" spans="1:20" x14ac:dyDescent="0.2">
      <c r="A32" s="277">
        <f>A31+1</f>
        <v>41518</v>
      </c>
      <c r="B32" s="293" t="s">
        <v>12</v>
      </c>
      <c r="C32" s="324"/>
      <c r="D32" s="324"/>
      <c r="E32" s="281">
        <f>SUM(D32-C32)</f>
        <v>0</v>
      </c>
      <c r="F32" s="282"/>
      <c r="G32" s="283"/>
      <c r="H32" s="432">
        <f>SUM(G32-F32)</f>
        <v>0</v>
      </c>
      <c r="I32" s="286"/>
      <c r="J32" s="286"/>
      <c r="K32" s="287">
        <f>SUM(J32-I32)</f>
        <v>0</v>
      </c>
      <c r="L32" s="288"/>
      <c r="M32" s="289"/>
      <c r="N32" s="290">
        <f>SUM(M32-L32)</f>
        <v>0</v>
      </c>
      <c r="O32" s="291"/>
    </row>
    <row r="33" spans="1:15" s="98" customFormat="1" x14ac:dyDescent="0.2">
      <c r="A33" s="277">
        <f t="shared" ref="A33:A60" si="0">A32+1</f>
        <v>41519</v>
      </c>
      <c r="B33" s="293" t="s">
        <v>13</v>
      </c>
      <c r="C33" s="324"/>
      <c r="D33" s="324"/>
      <c r="E33" s="303">
        <f>SUM(D33-C33)</f>
        <v>0</v>
      </c>
      <c r="F33" s="282"/>
      <c r="G33" s="283"/>
      <c r="H33" s="294">
        <f>SUM(G33-F33)</f>
        <v>0</v>
      </c>
      <c r="I33" s="286"/>
      <c r="J33" s="286"/>
      <c r="K33" s="295">
        <f>SUM(J33-I33)</f>
        <v>0</v>
      </c>
      <c r="L33" s="288"/>
      <c r="M33" s="289"/>
      <c r="N33" s="296">
        <f>SUM(M33-L33)</f>
        <v>0</v>
      </c>
      <c r="O33" s="291"/>
    </row>
    <row r="34" spans="1:15" x14ac:dyDescent="0.2">
      <c r="A34" s="327">
        <f t="shared" si="0"/>
        <v>41520</v>
      </c>
      <c r="B34" s="345" t="s">
        <v>7</v>
      </c>
      <c r="C34" s="346"/>
      <c r="D34" s="346"/>
      <c r="E34" s="330">
        <f>SUM(D34-C34)</f>
        <v>0</v>
      </c>
      <c r="F34" s="331"/>
      <c r="G34" s="332"/>
      <c r="H34" s="347">
        <f>SUM(G34-F34)</f>
        <v>0</v>
      </c>
      <c r="I34" s="335"/>
      <c r="J34" s="335"/>
      <c r="K34" s="336">
        <f>SUM(J34-I34)</f>
        <v>0</v>
      </c>
      <c r="L34" s="337"/>
      <c r="M34" s="338"/>
      <c r="N34" s="339">
        <f>SUM(M34-L34)</f>
        <v>0</v>
      </c>
      <c r="O34" s="31" t="s">
        <v>52</v>
      </c>
    </row>
    <row r="35" spans="1:15" x14ac:dyDescent="0.2">
      <c r="A35" s="327">
        <f t="shared" si="0"/>
        <v>41521</v>
      </c>
      <c r="B35" s="345" t="s">
        <v>8</v>
      </c>
      <c r="C35" s="346"/>
      <c r="D35" s="346"/>
      <c r="E35" s="341">
        <f t="shared" ref="E35:E60" si="1">SUM(D35-C35)</f>
        <v>0</v>
      </c>
      <c r="F35" s="331"/>
      <c r="G35" s="332"/>
      <c r="H35" s="348">
        <f t="shared" ref="H35:H60" si="2">SUM(G35-F35)</f>
        <v>0</v>
      </c>
      <c r="I35" s="335"/>
      <c r="J35" s="335"/>
      <c r="K35" s="343">
        <f t="shared" ref="K35:K48" si="3">SUM(J35-I35)</f>
        <v>0</v>
      </c>
      <c r="L35" s="337"/>
      <c r="M35" s="338"/>
      <c r="N35" s="344">
        <f t="shared" ref="N35:N60" si="4">SUM(M35-L35)</f>
        <v>0</v>
      </c>
      <c r="O35" s="31"/>
    </row>
    <row r="36" spans="1:15" x14ac:dyDescent="0.2">
      <c r="A36" s="327">
        <f t="shared" si="0"/>
        <v>41522</v>
      </c>
      <c r="B36" s="345" t="s">
        <v>9</v>
      </c>
      <c r="C36" s="346"/>
      <c r="D36" s="346"/>
      <c r="E36" s="341">
        <f t="shared" si="1"/>
        <v>0</v>
      </c>
      <c r="F36" s="331"/>
      <c r="G36" s="332"/>
      <c r="H36" s="348">
        <f t="shared" si="2"/>
        <v>0</v>
      </c>
      <c r="I36" s="335"/>
      <c r="J36" s="335"/>
      <c r="K36" s="343">
        <f t="shared" si="3"/>
        <v>0</v>
      </c>
      <c r="L36" s="337"/>
      <c r="M36" s="338"/>
      <c r="N36" s="344">
        <f t="shared" si="4"/>
        <v>0</v>
      </c>
      <c r="O36" s="31"/>
    </row>
    <row r="37" spans="1:15" x14ac:dyDescent="0.2">
      <c r="A37" s="327">
        <f t="shared" si="0"/>
        <v>41523</v>
      </c>
      <c r="B37" s="345" t="s">
        <v>10</v>
      </c>
      <c r="C37" s="346"/>
      <c r="D37" s="346"/>
      <c r="E37" s="341">
        <f t="shared" si="1"/>
        <v>0</v>
      </c>
      <c r="F37" s="331"/>
      <c r="G37" s="332"/>
      <c r="H37" s="348">
        <f t="shared" si="2"/>
        <v>0</v>
      </c>
      <c r="I37" s="335"/>
      <c r="J37" s="335"/>
      <c r="K37" s="343">
        <f t="shared" si="3"/>
        <v>0</v>
      </c>
      <c r="L37" s="337"/>
      <c r="M37" s="338"/>
      <c r="N37" s="344">
        <f t="shared" si="4"/>
        <v>0</v>
      </c>
      <c r="O37" s="31"/>
    </row>
    <row r="38" spans="1:15" x14ac:dyDescent="0.2">
      <c r="A38" s="327">
        <f t="shared" si="0"/>
        <v>41524</v>
      </c>
      <c r="B38" s="345" t="s">
        <v>11</v>
      </c>
      <c r="C38" s="346"/>
      <c r="D38" s="346"/>
      <c r="E38" s="341">
        <f t="shared" si="1"/>
        <v>0</v>
      </c>
      <c r="F38" s="331"/>
      <c r="G38" s="332"/>
      <c r="H38" s="348">
        <f t="shared" si="2"/>
        <v>0</v>
      </c>
      <c r="I38" s="335"/>
      <c r="J38" s="335"/>
      <c r="K38" s="343">
        <f t="shared" si="3"/>
        <v>0</v>
      </c>
      <c r="L38" s="337"/>
      <c r="M38" s="338"/>
      <c r="N38" s="344">
        <f t="shared" si="4"/>
        <v>0</v>
      </c>
      <c r="O38" s="31"/>
    </row>
    <row r="39" spans="1:15" x14ac:dyDescent="0.2">
      <c r="A39" s="277">
        <f t="shared" si="0"/>
        <v>41525</v>
      </c>
      <c r="B39" s="293" t="s">
        <v>12</v>
      </c>
      <c r="C39" s="324"/>
      <c r="D39" s="324"/>
      <c r="E39" s="281">
        <f t="shared" si="1"/>
        <v>0</v>
      </c>
      <c r="F39" s="282"/>
      <c r="G39" s="283"/>
      <c r="H39" s="432">
        <f t="shared" si="2"/>
        <v>0</v>
      </c>
      <c r="I39" s="286"/>
      <c r="J39" s="286"/>
      <c r="K39" s="287">
        <f t="shared" si="3"/>
        <v>0</v>
      </c>
      <c r="L39" s="288"/>
      <c r="M39" s="289"/>
      <c r="N39" s="290">
        <f t="shared" si="4"/>
        <v>0</v>
      </c>
      <c r="O39" s="291"/>
    </row>
    <row r="40" spans="1:15" s="98" customFormat="1" x14ac:dyDescent="0.2">
      <c r="A40" s="277">
        <f t="shared" si="0"/>
        <v>41526</v>
      </c>
      <c r="B40" s="293" t="s">
        <v>13</v>
      </c>
      <c r="C40" s="279"/>
      <c r="D40" s="280"/>
      <c r="E40" s="303">
        <f t="shared" si="1"/>
        <v>0</v>
      </c>
      <c r="F40" s="282"/>
      <c r="G40" s="283"/>
      <c r="H40" s="294">
        <f t="shared" si="2"/>
        <v>0</v>
      </c>
      <c r="I40" s="286"/>
      <c r="J40" s="286"/>
      <c r="K40" s="295">
        <f t="shared" si="3"/>
        <v>0</v>
      </c>
      <c r="L40" s="288"/>
      <c r="M40" s="289"/>
      <c r="N40" s="296">
        <f t="shared" si="4"/>
        <v>0</v>
      </c>
      <c r="O40" s="291"/>
    </row>
    <row r="41" spans="1:15" x14ac:dyDescent="0.2">
      <c r="A41" s="327">
        <f t="shared" si="0"/>
        <v>41527</v>
      </c>
      <c r="B41" s="345" t="s">
        <v>7</v>
      </c>
      <c r="C41" s="346"/>
      <c r="D41" s="346"/>
      <c r="E41" s="330">
        <f t="shared" si="1"/>
        <v>0</v>
      </c>
      <c r="F41" s="331"/>
      <c r="G41" s="332"/>
      <c r="H41" s="347">
        <f t="shared" si="2"/>
        <v>0</v>
      </c>
      <c r="I41" s="335"/>
      <c r="J41" s="335"/>
      <c r="K41" s="336">
        <f t="shared" si="3"/>
        <v>0</v>
      </c>
      <c r="L41" s="337"/>
      <c r="M41" s="338"/>
      <c r="N41" s="339">
        <f t="shared" si="4"/>
        <v>0</v>
      </c>
      <c r="O41" s="31" t="s">
        <v>215</v>
      </c>
    </row>
    <row r="42" spans="1:15" x14ac:dyDescent="0.2">
      <c r="A42" s="327">
        <f t="shared" si="0"/>
        <v>41528</v>
      </c>
      <c r="B42" s="345" t="s">
        <v>8</v>
      </c>
      <c r="C42" s="346"/>
      <c r="D42" s="346"/>
      <c r="E42" s="341">
        <f t="shared" si="1"/>
        <v>0</v>
      </c>
      <c r="F42" s="331"/>
      <c r="G42" s="332"/>
      <c r="H42" s="348">
        <f t="shared" si="2"/>
        <v>0</v>
      </c>
      <c r="I42" s="335"/>
      <c r="J42" s="335"/>
      <c r="K42" s="343">
        <f t="shared" si="3"/>
        <v>0</v>
      </c>
      <c r="L42" s="337"/>
      <c r="M42" s="338"/>
      <c r="N42" s="344">
        <f t="shared" si="4"/>
        <v>0</v>
      </c>
      <c r="O42" s="31"/>
    </row>
    <row r="43" spans="1:15" x14ac:dyDescent="0.2">
      <c r="A43" s="327">
        <f t="shared" si="0"/>
        <v>41529</v>
      </c>
      <c r="B43" s="345" t="s">
        <v>9</v>
      </c>
      <c r="C43" s="346"/>
      <c r="D43" s="346"/>
      <c r="E43" s="341">
        <f t="shared" si="1"/>
        <v>0</v>
      </c>
      <c r="F43" s="331"/>
      <c r="G43" s="332"/>
      <c r="H43" s="348">
        <f t="shared" si="2"/>
        <v>0</v>
      </c>
      <c r="I43" s="335"/>
      <c r="J43" s="335"/>
      <c r="K43" s="343">
        <f t="shared" si="3"/>
        <v>0</v>
      </c>
      <c r="L43" s="337"/>
      <c r="M43" s="338"/>
      <c r="N43" s="344">
        <f t="shared" si="4"/>
        <v>0</v>
      </c>
      <c r="O43" s="31"/>
    </row>
    <row r="44" spans="1:15" x14ac:dyDescent="0.2">
      <c r="A44" s="327">
        <f t="shared" si="0"/>
        <v>41530</v>
      </c>
      <c r="B44" s="345" t="s">
        <v>10</v>
      </c>
      <c r="C44" s="346"/>
      <c r="D44" s="346"/>
      <c r="E44" s="341">
        <f t="shared" si="1"/>
        <v>0</v>
      </c>
      <c r="F44" s="331"/>
      <c r="G44" s="332"/>
      <c r="H44" s="348">
        <f t="shared" si="2"/>
        <v>0</v>
      </c>
      <c r="I44" s="335"/>
      <c r="J44" s="335"/>
      <c r="K44" s="343">
        <f t="shared" si="3"/>
        <v>0</v>
      </c>
      <c r="L44" s="337"/>
      <c r="M44" s="338"/>
      <c r="N44" s="344">
        <f t="shared" si="4"/>
        <v>0</v>
      </c>
      <c r="O44" s="31"/>
    </row>
    <row r="45" spans="1:15" x14ac:dyDescent="0.2">
      <c r="A45" s="327">
        <f t="shared" si="0"/>
        <v>41531</v>
      </c>
      <c r="B45" s="345" t="s">
        <v>11</v>
      </c>
      <c r="C45" s="346"/>
      <c r="D45" s="346"/>
      <c r="E45" s="341">
        <f t="shared" si="1"/>
        <v>0</v>
      </c>
      <c r="F45" s="331"/>
      <c r="G45" s="332"/>
      <c r="H45" s="348">
        <f t="shared" si="2"/>
        <v>0</v>
      </c>
      <c r="I45" s="335"/>
      <c r="J45" s="335"/>
      <c r="K45" s="343">
        <f t="shared" si="3"/>
        <v>0</v>
      </c>
      <c r="L45" s="337"/>
      <c r="M45" s="338"/>
      <c r="N45" s="344">
        <f t="shared" si="4"/>
        <v>0</v>
      </c>
      <c r="O45" s="31"/>
    </row>
    <row r="46" spans="1:15" x14ac:dyDescent="0.2">
      <c r="A46" s="277">
        <f t="shared" si="0"/>
        <v>41532</v>
      </c>
      <c r="B46" s="293" t="s">
        <v>12</v>
      </c>
      <c r="C46" s="324"/>
      <c r="D46" s="324"/>
      <c r="E46" s="281">
        <f t="shared" si="1"/>
        <v>0</v>
      </c>
      <c r="F46" s="282"/>
      <c r="G46" s="283"/>
      <c r="H46" s="432">
        <f t="shared" si="2"/>
        <v>0</v>
      </c>
      <c r="I46" s="286"/>
      <c r="J46" s="286"/>
      <c r="K46" s="287">
        <f t="shared" si="3"/>
        <v>0</v>
      </c>
      <c r="L46" s="288"/>
      <c r="M46" s="289"/>
      <c r="N46" s="290">
        <f t="shared" si="4"/>
        <v>0</v>
      </c>
      <c r="O46" s="291"/>
    </row>
    <row r="47" spans="1:15" s="98" customFormat="1" x14ac:dyDescent="0.2">
      <c r="A47" s="277">
        <f t="shared" si="0"/>
        <v>41533</v>
      </c>
      <c r="B47" s="293" t="s">
        <v>13</v>
      </c>
      <c r="C47" s="279"/>
      <c r="D47" s="280"/>
      <c r="E47" s="303">
        <f t="shared" si="1"/>
        <v>0</v>
      </c>
      <c r="F47" s="282"/>
      <c r="G47" s="283"/>
      <c r="H47" s="294">
        <f t="shared" si="2"/>
        <v>0</v>
      </c>
      <c r="I47" s="286"/>
      <c r="J47" s="286"/>
      <c r="K47" s="295">
        <f t="shared" si="3"/>
        <v>0</v>
      </c>
      <c r="L47" s="288"/>
      <c r="M47" s="289"/>
      <c r="N47" s="296">
        <f t="shared" si="4"/>
        <v>0</v>
      </c>
      <c r="O47" s="291"/>
    </row>
    <row r="48" spans="1:15" x14ac:dyDescent="0.2">
      <c r="A48" s="327">
        <f t="shared" si="0"/>
        <v>41534</v>
      </c>
      <c r="B48" s="345" t="s">
        <v>7</v>
      </c>
      <c r="C48" s="346"/>
      <c r="D48" s="346"/>
      <c r="E48" s="330">
        <f t="shared" si="1"/>
        <v>0</v>
      </c>
      <c r="F48" s="331"/>
      <c r="G48" s="332"/>
      <c r="H48" s="347">
        <f t="shared" si="2"/>
        <v>0</v>
      </c>
      <c r="I48" s="335"/>
      <c r="J48" s="335"/>
      <c r="K48" s="336">
        <f t="shared" si="3"/>
        <v>0</v>
      </c>
      <c r="L48" s="337"/>
      <c r="M48" s="338"/>
      <c r="N48" s="339">
        <f t="shared" si="4"/>
        <v>0</v>
      </c>
      <c r="O48" s="31" t="s">
        <v>53</v>
      </c>
    </row>
    <row r="49" spans="1:15" x14ac:dyDescent="0.2">
      <c r="A49" s="327">
        <f t="shared" si="0"/>
        <v>41535</v>
      </c>
      <c r="B49" s="345" t="s">
        <v>8</v>
      </c>
      <c r="C49" s="346"/>
      <c r="D49" s="346"/>
      <c r="E49" s="341">
        <f t="shared" si="1"/>
        <v>0</v>
      </c>
      <c r="F49" s="331"/>
      <c r="G49" s="332"/>
      <c r="H49" s="348">
        <f t="shared" si="2"/>
        <v>0</v>
      </c>
      <c r="I49" s="335"/>
      <c r="J49" s="335"/>
      <c r="K49" s="343">
        <f t="shared" ref="K49:K60" si="5">SUM(J49-I49)</f>
        <v>0</v>
      </c>
      <c r="L49" s="337"/>
      <c r="M49" s="338"/>
      <c r="N49" s="344">
        <f t="shared" si="4"/>
        <v>0</v>
      </c>
      <c r="O49" s="31"/>
    </row>
    <row r="50" spans="1:15" x14ac:dyDescent="0.2">
      <c r="A50" s="327">
        <f t="shared" si="0"/>
        <v>41536</v>
      </c>
      <c r="B50" s="345" t="s">
        <v>9</v>
      </c>
      <c r="C50" s="346"/>
      <c r="D50" s="346"/>
      <c r="E50" s="341">
        <f t="shared" si="1"/>
        <v>0</v>
      </c>
      <c r="F50" s="331"/>
      <c r="G50" s="332"/>
      <c r="H50" s="348">
        <f t="shared" si="2"/>
        <v>0</v>
      </c>
      <c r="I50" s="335"/>
      <c r="J50" s="335"/>
      <c r="K50" s="343">
        <f t="shared" si="5"/>
        <v>0</v>
      </c>
      <c r="L50" s="337"/>
      <c r="M50" s="338"/>
      <c r="N50" s="344">
        <f t="shared" si="4"/>
        <v>0</v>
      </c>
      <c r="O50" s="31"/>
    </row>
    <row r="51" spans="1:15" x14ac:dyDescent="0.2">
      <c r="A51" s="327">
        <f t="shared" si="0"/>
        <v>41537</v>
      </c>
      <c r="B51" s="345" t="s">
        <v>10</v>
      </c>
      <c r="C51" s="346"/>
      <c r="D51" s="346"/>
      <c r="E51" s="341">
        <f t="shared" si="1"/>
        <v>0</v>
      </c>
      <c r="F51" s="331"/>
      <c r="G51" s="332"/>
      <c r="H51" s="348">
        <f t="shared" si="2"/>
        <v>0</v>
      </c>
      <c r="I51" s="335"/>
      <c r="J51" s="335"/>
      <c r="K51" s="343">
        <f t="shared" si="5"/>
        <v>0</v>
      </c>
      <c r="L51" s="337"/>
      <c r="M51" s="338"/>
      <c r="N51" s="344">
        <f t="shared" si="4"/>
        <v>0</v>
      </c>
      <c r="O51" s="31"/>
    </row>
    <row r="52" spans="1:15" x14ac:dyDescent="0.2">
      <c r="A52" s="327">
        <f t="shared" si="0"/>
        <v>41538</v>
      </c>
      <c r="B52" s="345" t="s">
        <v>11</v>
      </c>
      <c r="C52" s="346"/>
      <c r="D52" s="346"/>
      <c r="E52" s="341">
        <f t="shared" si="1"/>
        <v>0</v>
      </c>
      <c r="F52" s="331"/>
      <c r="G52" s="332"/>
      <c r="H52" s="348">
        <f t="shared" si="2"/>
        <v>0</v>
      </c>
      <c r="I52" s="335"/>
      <c r="J52" s="335"/>
      <c r="K52" s="343">
        <f t="shared" si="5"/>
        <v>0</v>
      </c>
      <c r="L52" s="337"/>
      <c r="M52" s="338"/>
      <c r="N52" s="344">
        <f t="shared" si="4"/>
        <v>0</v>
      </c>
      <c r="O52" s="31"/>
    </row>
    <row r="53" spans="1:15" x14ac:dyDescent="0.2">
      <c r="A53" s="277">
        <f t="shared" si="0"/>
        <v>41539</v>
      </c>
      <c r="B53" s="293" t="s">
        <v>12</v>
      </c>
      <c r="C53" s="324"/>
      <c r="D53" s="324"/>
      <c r="E53" s="281">
        <f t="shared" si="1"/>
        <v>0</v>
      </c>
      <c r="F53" s="282"/>
      <c r="G53" s="283"/>
      <c r="H53" s="432">
        <f t="shared" si="2"/>
        <v>0</v>
      </c>
      <c r="I53" s="286"/>
      <c r="J53" s="286"/>
      <c r="K53" s="287">
        <f t="shared" si="5"/>
        <v>0</v>
      </c>
      <c r="L53" s="288"/>
      <c r="M53" s="289"/>
      <c r="N53" s="290">
        <f t="shared" si="4"/>
        <v>0</v>
      </c>
      <c r="O53" s="291"/>
    </row>
    <row r="54" spans="1:15" s="98" customFormat="1" x14ac:dyDescent="0.2">
      <c r="A54" s="277">
        <f t="shared" si="0"/>
        <v>41540</v>
      </c>
      <c r="B54" s="293" t="s">
        <v>13</v>
      </c>
      <c r="C54" s="279"/>
      <c r="D54" s="280"/>
      <c r="E54" s="303">
        <f t="shared" si="1"/>
        <v>0</v>
      </c>
      <c r="F54" s="282"/>
      <c r="G54" s="283"/>
      <c r="H54" s="294">
        <f t="shared" si="2"/>
        <v>0</v>
      </c>
      <c r="I54" s="286"/>
      <c r="J54" s="286"/>
      <c r="K54" s="295">
        <f t="shared" si="5"/>
        <v>0</v>
      </c>
      <c r="L54" s="288"/>
      <c r="M54" s="289"/>
      <c r="N54" s="296">
        <f t="shared" si="4"/>
        <v>0</v>
      </c>
      <c r="O54" s="291"/>
    </row>
    <row r="55" spans="1:15" x14ac:dyDescent="0.2">
      <c r="A55" s="327">
        <f t="shared" si="0"/>
        <v>41541</v>
      </c>
      <c r="B55" s="345" t="s">
        <v>7</v>
      </c>
      <c r="C55" s="346"/>
      <c r="D55" s="346"/>
      <c r="E55" s="330">
        <f t="shared" si="1"/>
        <v>0</v>
      </c>
      <c r="F55" s="331"/>
      <c r="G55" s="332"/>
      <c r="H55" s="347">
        <f t="shared" si="2"/>
        <v>0</v>
      </c>
      <c r="I55" s="335"/>
      <c r="J55" s="335"/>
      <c r="K55" s="336">
        <f t="shared" si="5"/>
        <v>0</v>
      </c>
      <c r="L55" s="337"/>
      <c r="M55" s="338"/>
      <c r="N55" s="339">
        <f t="shared" si="4"/>
        <v>0</v>
      </c>
      <c r="O55" s="31" t="s">
        <v>54</v>
      </c>
    </row>
    <row r="56" spans="1:15" x14ac:dyDescent="0.2">
      <c r="A56" s="327">
        <f t="shared" si="0"/>
        <v>41542</v>
      </c>
      <c r="B56" s="345" t="s">
        <v>8</v>
      </c>
      <c r="C56" s="346"/>
      <c r="D56" s="346"/>
      <c r="E56" s="341">
        <f t="shared" si="1"/>
        <v>0</v>
      </c>
      <c r="F56" s="331"/>
      <c r="G56" s="332"/>
      <c r="H56" s="348">
        <f t="shared" si="2"/>
        <v>0</v>
      </c>
      <c r="I56" s="335"/>
      <c r="J56" s="335"/>
      <c r="K56" s="343">
        <f t="shared" si="5"/>
        <v>0</v>
      </c>
      <c r="L56" s="337"/>
      <c r="M56" s="338"/>
      <c r="N56" s="344">
        <f t="shared" si="4"/>
        <v>0</v>
      </c>
      <c r="O56" s="31"/>
    </row>
    <row r="57" spans="1:15" x14ac:dyDescent="0.2">
      <c r="A57" s="327">
        <f t="shared" si="0"/>
        <v>41543</v>
      </c>
      <c r="B57" s="345" t="s">
        <v>9</v>
      </c>
      <c r="C57" s="346"/>
      <c r="D57" s="346"/>
      <c r="E57" s="341">
        <f t="shared" si="1"/>
        <v>0</v>
      </c>
      <c r="F57" s="331"/>
      <c r="G57" s="332"/>
      <c r="H57" s="348">
        <f t="shared" si="2"/>
        <v>0</v>
      </c>
      <c r="I57" s="335"/>
      <c r="J57" s="335"/>
      <c r="K57" s="343">
        <f t="shared" si="5"/>
        <v>0</v>
      </c>
      <c r="L57" s="337"/>
      <c r="M57" s="338"/>
      <c r="N57" s="344">
        <f t="shared" si="4"/>
        <v>0</v>
      </c>
      <c r="O57" s="31"/>
    </row>
    <row r="58" spans="1:15" x14ac:dyDescent="0.2">
      <c r="A58" s="327">
        <f t="shared" si="0"/>
        <v>41544</v>
      </c>
      <c r="B58" s="345" t="s">
        <v>10</v>
      </c>
      <c r="C58" s="346"/>
      <c r="D58" s="346"/>
      <c r="E58" s="341">
        <f t="shared" si="1"/>
        <v>0</v>
      </c>
      <c r="F58" s="331"/>
      <c r="G58" s="332"/>
      <c r="H58" s="348">
        <f t="shared" si="2"/>
        <v>0</v>
      </c>
      <c r="I58" s="335"/>
      <c r="J58" s="335"/>
      <c r="K58" s="343">
        <f t="shared" si="5"/>
        <v>0</v>
      </c>
      <c r="L58" s="337"/>
      <c r="M58" s="338"/>
      <c r="N58" s="344">
        <f t="shared" si="4"/>
        <v>0</v>
      </c>
      <c r="O58" s="31"/>
    </row>
    <row r="59" spans="1:15" x14ac:dyDescent="0.2">
      <c r="A59" s="327">
        <f t="shared" si="0"/>
        <v>41545</v>
      </c>
      <c r="B59" s="345" t="s">
        <v>11</v>
      </c>
      <c r="C59" s="346"/>
      <c r="D59" s="346"/>
      <c r="E59" s="341">
        <f t="shared" si="1"/>
        <v>0</v>
      </c>
      <c r="F59" s="331"/>
      <c r="G59" s="332"/>
      <c r="H59" s="348">
        <f t="shared" si="2"/>
        <v>0</v>
      </c>
      <c r="I59" s="335"/>
      <c r="J59" s="335"/>
      <c r="K59" s="343">
        <f t="shared" si="5"/>
        <v>0</v>
      </c>
      <c r="L59" s="337"/>
      <c r="M59" s="338"/>
      <c r="N59" s="344">
        <f t="shared" si="4"/>
        <v>0</v>
      </c>
      <c r="O59" s="31"/>
    </row>
    <row r="60" spans="1:15" x14ac:dyDescent="0.2">
      <c r="A60" s="277">
        <f t="shared" si="0"/>
        <v>41546</v>
      </c>
      <c r="B60" s="293" t="s">
        <v>12</v>
      </c>
      <c r="C60" s="279"/>
      <c r="D60" s="280"/>
      <c r="E60" s="281">
        <f t="shared" si="1"/>
        <v>0</v>
      </c>
      <c r="F60" s="282"/>
      <c r="G60" s="283"/>
      <c r="H60" s="432">
        <f t="shared" si="2"/>
        <v>0</v>
      </c>
      <c r="I60" s="286"/>
      <c r="J60" s="286"/>
      <c r="K60" s="287">
        <f t="shared" si="5"/>
        <v>0</v>
      </c>
      <c r="L60" s="288"/>
      <c r="M60" s="289"/>
      <c r="N60" s="290">
        <f t="shared" si="4"/>
        <v>0</v>
      </c>
      <c r="O60" s="291"/>
    </row>
    <row r="61" spans="1:15" s="98" customFormat="1" ht="13.5" thickBot="1" x14ac:dyDescent="0.25">
      <c r="A61" s="77"/>
      <c r="B61" s="78"/>
      <c r="C61" s="268"/>
      <c r="D61" s="258"/>
      <c r="E61" s="254"/>
      <c r="F61" s="269"/>
      <c r="G61" s="260"/>
      <c r="H61" s="255"/>
      <c r="I61" s="265"/>
      <c r="J61" s="265"/>
      <c r="K61" s="256"/>
      <c r="L61" s="270"/>
      <c r="M61" s="271"/>
      <c r="N61" s="257"/>
      <c r="O61" s="89"/>
    </row>
    <row r="62" spans="1:15" ht="13.5" thickBot="1" x14ac:dyDescent="0.25"/>
    <row r="63" spans="1:15" x14ac:dyDescent="0.2">
      <c r="A63" s="506" t="s">
        <v>183</v>
      </c>
      <c r="B63" s="507"/>
      <c r="C63" s="507"/>
      <c r="D63" s="507"/>
      <c r="E63" s="507"/>
      <c r="F63" s="507"/>
      <c r="G63" s="221"/>
      <c r="H63" s="221"/>
      <c r="I63" s="507" t="s">
        <v>184</v>
      </c>
      <c r="J63" s="507"/>
      <c r="K63" s="507"/>
      <c r="L63" s="507"/>
      <c r="M63" s="507"/>
      <c r="N63" s="507"/>
      <c r="O63" s="222"/>
    </row>
    <row r="64" spans="1:15" x14ac:dyDescent="0.2">
      <c r="A64" s="224"/>
      <c r="B64" s="33"/>
      <c r="C64" s="33"/>
      <c r="D64" s="33"/>
      <c r="E64" s="33"/>
      <c r="F64" s="33"/>
      <c r="G64" s="33"/>
      <c r="H64" s="33"/>
      <c r="I64" s="33"/>
      <c r="J64" s="33"/>
      <c r="K64" s="33"/>
      <c r="L64" s="33"/>
      <c r="M64" s="33"/>
      <c r="N64" s="33"/>
      <c r="O64" s="223"/>
    </row>
    <row r="65" spans="1:15" x14ac:dyDescent="0.2">
      <c r="A65" s="224"/>
      <c r="B65" s="33"/>
      <c r="C65" s="33"/>
      <c r="D65" s="33"/>
      <c r="E65" s="33"/>
      <c r="F65" s="33"/>
      <c r="G65" s="33"/>
      <c r="H65" s="33"/>
      <c r="I65" s="33"/>
      <c r="J65" s="33"/>
      <c r="K65" s="33"/>
      <c r="L65" s="33"/>
      <c r="M65" s="33"/>
      <c r="N65" s="33"/>
      <c r="O65" s="223"/>
    </row>
    <row r="66" spans="1:15" x14ac:dyDescent="0.2">
      <c r="A66" s="224"/>
      <c r="B66" s="33"/>
      <c r="C66" s="33"/>
      <c r="D66" s="33"/>
      <c r="E66" s="33"/>
      <c r="F66" s="33"/>
      <c r="G66" s="33"/>
      <c r="H66" s="33"/>
      <c r="I66" s="33"/>
      <c r="J66" s="33"/>
      <c r="K66" s="33"/>
      <c r="L66" s="33"/>
      <c r="M66" s="33"/>
      <c r="N66" s="33"/>
      <c r="O66" s="223"/>
    </row>
    <row r="67" spans="1:15" x14ac:dyDescent="0.2">
      <c r="A67" s="224"/>
      <c r="B67" s="33"/>
      <c r="C67" s="33"/>
      <c r="D67" s="33"/>
      <c r="E67" s="33"/>
      <c r="F67" s="33"/>
      <c r="G67" s="33"/>
      <c r="H67" s="33"/>
      <c r="I67" s="33"/>
      <c r="J67" s="33"/>
      <c r="K67" s="33"/>
      <c r="L67" s="33"/>
      <c r="M67" s="33"/>
      <c r="N67" s="33"/>
      <c r="O67" s="223"/>
    </row>
    <row r="68" spans="1:15" x14ac:dyDescent="0.2">
      <c r="A68" s="240"/>
      <c r="B68" s="33"/>
      <c r="C68" s="33"/>
      <c r="D68" s="33"/>
      <c r="E68" s="33"/>
      <c r="F68" s="33"/>
      <c r="G68" s="33"/>
      <c r="H68" s="33"/>
      <c r="I68" s="541"/>
      <c r="J68" s="541"/>
      <c r="K68" s="33"/>
      <c r="L68" s="33"/>
      <c r="M68" s="33"/>
      <c r="N68" s="33"/>
      <c r="O68" s="223"/>
    </row>
    <row r="69" spans="1:15" ht="13.5" thickBot="1" x14ac:dyDescent="0.25">
      <c r="A69" s="225" t="s">
        <v>1</v>
      </c>
      <c r="B69" s="537" t="s">
        <v>185</v>
      </c>
      <c r="C69" s="537"/>
      <c r="D69" s="537"/>
      <c r="E69" s="537"/>
      <c r="F69" s="538"/>
      <c r="G69" s="539"/>
      <c r="H69" s="226"/>
      <c r="I69" s="227" t="s">
        <v>1</v>
      </c>
      <c r="J69" s="537" t="s">
        <v>185</v>
      </c>
      <c r="K69" s="537"/>
      <c r="L69" s="537"/>
      <c r="M69" s="537"/>
      <c r="N69" s="538"/>
      <c r="O69" s="540"/>
    </row>
  </sheetData>
  <sheetProtection algorithmName="SHA-512" hashValue="JZYpHrLol3LF0B+vhrqiHKRwPbq2u/ugo1mKJbekc7VehEYPu0UfQlGMY70XIai+C+KN0rCRhxP5PUFAlH9DzA==" saltValue="MW/JQN5Hv0EBIJ1WQfpKPA==" spinCount="100000" sheet="1" selectLockedCells="1"/>
  <mergeCells count="47">
    <mergeCell ref="B19:F19"/>
    <mergeCell ref="M19:N19"/>
    <mergeCell ref="B69:G69"/>
    <mergeCell ref="J69:O69"/>
    <mergeCell ref="I68:J68"/>
    <mergeCell ref="A21:D21"/>
    <mergeCell ref="A22:O26"/>
    <mergeCell ref="A63:F63"/>
    <mergeCell ref="I63:N63"/>
    <mergeCell ref="C28:E28"/>
    <mergeCell ref="F28:H28"/>
    <mergeCell ref="I28:K28"/>
    <mergeCell ref="L28:N28"/>
    <mergeCell ref="B15:F15"/>
    <mergeCell ref="M18:N18"/>
    <mergeCell ref="B17:F17"/>
    <mergeCell ref="B18:E18"/>
    <mergeCell ref="B12:F12"/>
    <mergeCell ref="B14:F14"/>
    <mergeCell ref="B13:F13"/>
    <mergeCell ref="B16:F16"/>
    <mergeCell ref="M4:N4"/>
    <mergeCell ref="M17:N17"/>
    <mergeCell ref="M15:N15"/>
    <mergeCell ref="M16:N16"/>
    <mergeCell ref="K15:L15"/>
    <mergeCell ref="M14:N14"/>
    <mergeCell ref="M13:N13"/>
    <mergeCell ref="M11:N11"/>
    <mergeCell ref="M8:N8"/>
    <mergeCell ref="M9:N9"/>
    <mergeCell ref="E6:F6"/>
    <mergeCell ref="G6:L6"/>
    <mergeCell ref="B1:L1"/>
    <mergeCell ref="M10:N10"/>
    <mergeCell ref="M12:N12"/>
    <mergeCell ref="B4:L4"/>
    <mergeCell ref="B5:L5"/>
    <mergeCell ref="M5:N5"/>
    <mergeCell ref="B2:L2"/>
    <mergeCell ref="B10:F10"/>
    <mergeCell ref="B11:F11"/>
    <mergeCell ref="B9:C9"/>
    <mergeCell ref="E9:F9"/>
    <mergeCell ref="M1:N1"/>
    <mergeCell ref="M2:N2"/>
    <mergeCell ref="M6:N6"/>
  </mergeCells>
  <phoneticPr fontId="0" type="noConversion"/>
  <pageMargins left="0.19685039370078741" right="0.19685039370078741" top="0.70866141732283472" bottom="0.23622047244094491" header="0.23622047244094491" footer="0.23622047244094491"/>
  <pageSetup paperSize="9" scale="80" orientation="portrait" horizontalDpi="300" verticalDpi="300" r:id="rId1"/>
  <headerFooter alignWithMargins="0">
    <oddHeader>&amp;L&amp;F&amp;C&amp;D&amp;R&amp;A</oddHead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3">
    <pageSetUpPr fitToPage="1"/>
  </sheetPr>
  <dimension ref="A1:T70"/>
  <sheetViews>
    <sheetView zoomScale="62" zoomScaleNormal="62" workbookViewId="0">
      <selection activeCell="C32" sqref="C32"/>
    </sheetView>
  </sheetViews>
  <sheetFormatPr baseColWidth="10" defaultColWidth="10.7109375" defaultRowHeight="12.75" x14ac:dyDescent="0.2"/>
  <cols>
    <col min="1" max="1" width="11.28515625" style="35" customWidth="1"/>
    <col min="2" max="2" width="9.140625" style="35" customWidth="1"/>
    <col min="3" max="5" width="7.42578125" style="35" customWidth="1"/>
    <col min="6" max="6" width="7.7109375" style="35" customWidth="1"/>
    <col min="7" max="14" width="7.42578125" style="35" customWidth="1"/>
    <col min="15" max="15" width="17.7109375" style="35" customWidth="1"/>
    <col min="16" max="16384" width="10.7109375" style="35"/>
  </cols>
  <sheetData>
    <row r="1" spans="1:15" ht="15.75" x14ac:dyDescent="0.25">
      <c r="A1" s="33"/>
      <c r="B1" s="445" t="s">
        <v>67</v>
      </c>
      <c r="C1" s="446"/>
      <c r="D1" s="446"/>
      <c r="E1" s="446"/>
      <c r="F1" s="446"/>
      <c r="G1" s="446"/>
      <c r="H1" s="446"/>
      <c r="I1" s="446"/>
      <c r="J1" s="446"/>
      <c r="K1" s="446"/>
      <c r="L1" s="447"/>
      <c r="M1" s="461">
        <f>SUM((M13+M15)-M16-M2)</f>
        <v>-65.5</v>
      </c>
      <c r="N1" s="462"/>
      <c r="O1" s="34"/>
    </row>
    <row r="2" spans="1:15" ht="17.25" thickBot="1" x14ac:dyDescent="0.35">
      <c r="A2" s="33"/>
      <c r="B2" s="456" t="s">
        <v>66</v>
      </c>
      <c r="C2" s="457"/>
      <c r="D2" s="457"/>
      <c r="E2" s="457"/>
      <c r="F2" s="457"/>
      <c r="G2" s="457"/>
      <c r="H2" s="457"/>
      <c r="I2" s="457"/>
      <c r="J2" s="457"/>
      <c r="K2" s="457"/>
      <c r="L2" s="458"/>
      <c r="M2" s="459"/>
      <c r="N2" s="460"/>
      <c r="O2" s="34"/>
    </row>
    <row r="3" spans="1:15" ht="10.5" customHeight="1" thickBot="1" x14ac:dyDescent="0.35">
      <c r="A3" s="120"/>
      <c r="B3" s="121"/>
      <c r="C3" s="121"/>
      <c r="D3" s="121"/>
      <c r="E3" s="121"/>
      <c r="F3" s="121"/>
      <c r="G3" s="121"/>
      <c r="H3" s="121"/>
      <c r="I3" s="121"/>
      <c r="J3" s="121"/>
      <c r="K3" s="121"/>
      <c r="L3" s="121"/>
      <c r="M3" s="119"/>
      <c r="N3" s="119"/>
      <c r="O3" s="34"/>
    </row>
    <row r="4" spans="1:15" ht="16.5" x14ac:dyDescent="0.3">
      <c r="B4" s="448" t="str">
        <f>Januar!$B$4</f>
        <v>Sum overtid i år (AML § 10-6) Overføres til neste måned:</v>
      </c>
      <c r="C4" s="449"/>
      <c r="D4" s="449"/>
      <c r="E4" s="449"/>
      <c r="F4" s="449"/>
      <c r="G4" s="449"/>
      <c r="H4" s="449"/>
      <c r="I4" s="449"/>
      <c r="J4" s="449"/>
      <c r="K4" s="449"/>
      <c r="L4" s="449"/>
      <c r="M4" s="463">
        <f>SUM((September!M4)+M19)</f>
        <v>0</v>
      </c>
      <c r="N4" s="464"/>
      <c r="O4" s="34"/>
    </row>
    <row r="5" spans="1:15" ht="17.25" thickBot="1" x14ac:dyDescent="0.35">
      <c r="B5" s="450" t="s">
        <v>65</v>
      </c>
      <c r="C5" s="451"/>
      <c r="D5" s="451"/>
      <c r="E5" s="451"/>
      <c r="F5" s="451"/>
      <c r="G5" s="451"/>
      <c r="H5" s="451"/>
      <c r="I5" s="451"/>
      <c r="J5" s="451"/>
      <c r="K5" s="451"/>
      <c r="L5" s="453"/>
      <c r="M5" s="454"/>
      <c r="N5" s="455"/>
      <c r="O5" s="34"/>
    </row>
    <row r="6" spans="1:15" ht="17.25" thickBot="1" x14ac:dyDescent="0.35">
      <c r="B6" s="122" t="s">
        <v>68</v>
      </c>
      <c r="C6" s="118"/>
      <c r="D6" s="118"/>
      <c r="E6" s="565">
        <f>SUM(September!M6)</f>
        <v>0</v>
      </c>
      <c r="F6" s="566"/>
      <c r="G6" s="469" t="s">
        <v>69</v>
      </c>
      <c r="H6" s="469"/>
      <c r="I6" s="469"/>
      <c r="J6" s="469"/>
      <c r="K6" s="469"/>
      <c r="L6" s="469"/>
      <c r="M6" s="465">
        <f>SUM(E6+M19-M5)</f>
        <v>0</v>
      </c>
      <c r="N6" s="466"/>
      <c r="O6" s="34"/>
    </row>
    <row r="7" spans="1:15" ht="13.5" thickBot="1" x14ac:dyDescent="0.25"/>
    <row r="8" spans="1:15" ht="13.5" x14ac:dyDescent="0.25">
      <c r="A8" s="36"/>
      <c r="B8" s="125" t="s">
        <v>72</v>
      </c>
      <c r="C8" s="126"/>
      <c r="D8" s="126"/>
      <c r="E8" s="126"/>
      <c r="F8" s="126"/>
      <c r="G8" s="367" t="s">
        <v>0</v>
      </c>
      <c r="H8" s="368" t="s">
        <v>0</v>
      </c>
      <c r="I8" s="368" t="s">
        <v>0</v>
      </c>
      <c r="J8" s="368" t="s">
        <v>0</v>
      </c>
      <c r="K8" s="369" t="s">
        <v>0</v>
      </c>
      <c r="L8" s="368" t="s">
        <v>0</v>
      </c>
      <c r="M8" s="579" t="s">
        <v>17</v>
      </c>
      <c r="N8" s="570"/>
      <c r="O8" s="39"/>
    </row>
    <row r="9" spans="1:15" ht="14.25" thickBot="1" x14ac:dyDescent="0.3">
      <c r="B9" s="572">
        <f>SUM((September!B9)+M13+M19)</f>
        <v>0</v>
      </c>
      <c r="C9" s="573"/>
      <c r="D9" s="124"/>
      <c r="E9" s="571">
        <f>SUM(B9-(Januar!O19))</f>
        <v>-78.3125</v>
      </c>
      <c r="F9" s="571"/>
      <c r="G9" s="370">
        <v>39</v>
      </c>
      <c r="H9" s="370">
        <f>G9+1</f>
        <v>40</v>
      </c>
      <c r="I9" s="370">
        <f>H9+1</f>
        <v>41</v>
      </c>
      <c r="J9" s="370">
        <f>I9+1</f>
        <v>42</v>
      </c>
      <c r="K9" s="371">
        <f>J9+1</f>
        <v>43</v>
      </c>
      <c r="L9" s="370">
        <f>K9+1</f>
        <v>44</v>
      </c>
      <c r="M9" s="580" t="s">
        <v>18</v>
      </c>
      <c r="N9" s="575"/>
    </row>
    <row r="10" spans="1:15" x14ac:dyDescent="0.2">
      <c r="B10" s="513" t="s">
        <v>25</v>
      </c>
      <c r="C10" s="514"/>
      <c r="D10" s="514"/>
      <c r="E10" s="514"/>
      <c r="F10" s="515"/>
      <c r="G10" s="43">
        <f>SUM(E31)</f>
        <v>0</v>
      </c>
      <c r="H10" s="43">
        <f>SUM(E32:E38)</f>
        <v>0</v>
      </c>
      <c r="I10" s="43">
        <f>SUM(E39:E45)</f>
        <v>0</v>
      </c>
      <c r="J10" s="43">
        <f>SUM(E46:E52)</f>
        <v>0</v>
      </c>
      <c r="K10" s="44">
        <f>SUM(E53:E59)</f>
        <v>0</v>
      </c>
      <c r="L10" s="43">
        <f>SUM(E60:E61)</f>
        <v>0</v>
      </c>
      <c r="M10" s="478">
        <f>SUM(G10:L10)</f>
        <v>0</v>
      </c>
      <c r="N10" s="479"/>
      <c r="O10" s="45"/>
    </row>
    <row r="11" spans="1:15" x14ac:dyDescent="0.2">
      <c r="B11" s="492" t="s">
        <v>23</v>
      </c>
      <c r="C11" s="493"/>
      <c r="D11" s="493"/>
      <c r="E11" s="493"/>
      <c r="F11" s="591"/>
      <c r="G11" s="43">
        <f>SUM(H31)</f>
        <v>0</v>
      </c>
      <c r="H11" s="43">
        <f>SUM(H32:H38)</f>
        <v>0</v>
      </c>
      <c r="I11" s="43">
        <f>SUM(H39:H45)</f>
        <v>0</v>
      </c>
      <c r="J11" s="43">
        <f>SUM(H46:H52)</f>
        <v>0</v>
      </c>
      <c r="K11" s="44">
        <f>SUM(H53:H59)</f>
        <v>0</v>
      </c>
      <c r="L11" s="43">
        <f>SUM(H60:H61)</f>
        <v>0</v>
      </c>
      <c r="M11" s="478">
        <f>SUM(G11:L11)</f>
        <v>0</v>
      </c>
      <c r="N11" s="479"/>
      <c r="O11" s="45"/>
    </row>
    <row r="12" spans="1:15" x14ac:dyDescent="0.2">
      <c r="B12" s="492" t="str">
        <f>Januar!$B$12</f>
        <v>Fravær i arbeidstiden:</v>
      </c>
      <c r="C12" s="493"/>
      <c r="D12" s="493"/>
      <c r="E12" s="493"/>
      <c r="F12" s="591"/>
      <c r="G12" s="43">
        <f>SUM(K31)</f>
        <v>0</v>
      </c>
      <c r="H12" s="43">
        <f>SUM(K32:K38)</f>
        <v>0</v>
      </c>
      <c r="I12" s="43">
        <f>SUM(K39:K45)</f>
        <v>0</v>
      </c>
      <c r="J12" s="43">
        <f>SUM(K46:K52)</f>
        <v>0</v>
      </c>
      <c r="K12" s="44">
        <f>SUM(K53:K59)</f>
        <v>0</v>
      </c>
      <c r="L12" s="43">
        <f>SUM(K60:K61)</f>
        <v>0</v>
      </c>
      <c r="M12" s="478">
        <f>SUM(G12:L12)</f>
        <v>0</v>
      </c>
      <c r="N12" s="479"/>
      <c r="O12" s="45"/>
    </row>
    <row r="13" spans="1:15" x14ac:dyDescent="0.2">
      <c r="B13" s="508" t="s">
        <v>2</v>
      </c>
      <c r="C13" s="509"/>
      <c r="D13" s="509"/>
      <c r="E13" s="509"/>
      <c r="F13" s="601"/>
      <c r="G13" s="91">
        <f t="shared" ref="G13:L13" si="0">SUM(G10+G11-G12)</f>
        <v>0</v>
      </c>
      <c r="H13" s="91">
        <f t="shared" si="0"/>
        <v>0</v>
      </c>
      <c r="I13" s="91">
        <f>SUM(I10+I11-I12)</f>
        <v>0</v>
      </c>
      <c r="J13" s="91">
        <f t="shared" si="0"/>
        <v>0</v>
      </c>
      <c r="K13" s="104">
        <f t="shared" si="0"/>
        <v>0</v>
      </c>
      <c r="L13" s="43">
        <f t="shared" si="0"/>
        <v>0</v>
      </c>
      <c r="M13" s="563">
        <f>SUM(G13:L13)</f>
        <v>0</v>
      </c>
      <c r="N13" s="564"/>
      <c r="O13" s="45"/>
    </row>
    <row r="14" spans="1:15" x14ac:dyDescent="0.2">
      <c r="B14" s="480" t="s">
        <v>22</v>
      </c>
      <c r="C14" s="481"/>
      <c r="D14" s="481"/>
      <c r="E14" s="481"/>
      <c r="F14" s="599"/>
      <c r="G14" s="43">
        <f t="shared" ref="G14:L14" si="1">SUM(G13-G16)</f>
        <v>0</v>
      </c>
      <c r="H14" s="43">
        <f t="shared" si="1"/>
        <v>-1.5625</v>
      </c>
      <c r="I14" s="43">
        <f t="shared" si="1"/>
        <v>-1.5625</v>
      </c>
      <c r="J14" s="43">
        <f t="shared" si="1"/>
        <v>-1.5625</v>
      </c>
      <c r="K14" s="43">
        <f t="shared" si="1"/>
        <v>-1.5625</v>
      </c>
      <c r="L14" s="43">
        <f t="shared" si="1"/>
        <v>-0.625</v>
      </c>
      <c r="M14" s="483">
        <f>SUM(G14:L14)</f>
        <v>-6.875</v>
      </c>
      <c r="N14" s="484"/>
      <c r="O14" s="45"/>
    </row>
    <row r="15" spans="1:15" x14ac:dyDescent="0.2">
      <c r="A15" s="92"/>
      <c r="B15" s="492" t="s">
        <v>16</v>
      </c>
      <c r="C15" s="493"/>
      <c r="D15" s="493"/>
      <c r="E15" s="493"/>
      <c r="F15" s="494"/>
      <c r="G15" s="105"/>
      <c r="H15" s="105"/>
      <c r="I15" s="105"/>
      <c r="J15" s="105"/>
      <c r="K15" s="605"/>
      <c r="L15" s="605"/>
      <c r="M15" s="483">
        <f>September!$M$1</f>
        <v>-58.625</v>
      </c>
      <c r="N15" s="578"/>
      <c r="O15" s="45"/>
    </row>
    <row r="16" spans="1:15" ht="13.5" thickBot="1" x14ac:dyDescent="0.25">
      <c r="B16" s="612" t="s">
        <v>15</v>
      </c>
      <c r="C16" s="613"/>
      <c r="D16" s="613"/>
      <c r="E16" s="613"/>
      <c r="F16" s="640"/>
      <c r="G16" s="48">
        <f t="shared" ref="G16:L16" si="2">G18</f>
        <v>0</v>
      </c>
      <c r="H16" s="48">
        <f t="shared" si="2"/>
        <v>1.5625</v>
      </c>
      <c r="I16" s="48">
        <f t="shared" si="2"/>
        <v>1.5625</v>
      </c>
      <c r="J16" s="48">
        <f t="shared" si="2"/>
        <v>1.5625</v>
      </c>
      <c r="K16" s="48">
        <f t="shared" si="2"/>
        <v>1.5625</v>
      </c>
      <c r="L16" s="48">
        <f t="shared" si="2"/>
        <v>0.625</v>
      </c>
      <c r="M16" s="548">
        <f>SUM(G16:L16)</f>
        <v>6.875</v>
      </c>
      <c r="N16" s="517"/>
      <c r="O16" s="45"/>
    </row>
    <row r="17" spans="1:20" ht="13.5" thickBot="1" x14ac:dyDescent="0.25">
      <c r="A17" s="92"/>
      <c r="B17" s="520" t="str">
        <f>Januar!$B$17</f>
        <v>Antall dager med normal arbeidstid</v>
      </c>
      <c r="C17" s="521"/>
      <c r="D17" s="521"/>
      <c r="E17" s="521"/>
      <c r="F17" s="522"/>
      <c r="G17" s="309">
        <v>0</v>
      </c>
      <c r="H17" s="309">
        <v>5</v>
      </c>
      <c r="I17" s="309">
        <v>5</v>
      </c>
      <c r="J17" s="309">
        <v>5</v>
      </c>
      <c r="K17" s="309">
        <v>5</v>
      </c>
      <c r="L17" s="309">
        <v>2</v>
      </c>
      <c r="M17" s="606">
        <f>SUM(G17:L17)</f>
        <v>22</v>
      </c>
      <c r="N17" s="607"/>
      <c r="O17" s="45"/>
      <c r="Q17" s="33"/>
      <c r="R17" s="33"/>
      <c r="S17" s="33"/>
      <c r="T17" s="33"/>
    </row>
    <row r="18" spans="1:20" ht="13.5" thickBot="1" x14ac:dyDescent="0.25">
      <c r="A18" s="36"/>
      <c r="B18" s="558" t="str">
        <f>Januar!$B$18</f>
        <v>Normal arbeidstid pr dag er timer:</v>
      </c>
      <c r="C18" s="559"/>
      <c r="D18" s="559"/>
      <c r="E18" s="560"/>
      <c r="F18" s="322">
        <f>Januar!$F$18</f>
        <v>0.3125</v>
      </c>
      <c r="G18" s="136">
        <f t="shared" ref="G18:L18" si="3">$F$18*G17</f>
        <v>0</v>
      </c>
      <c r="H18" s="136">
        <f t="shared" si="3"/>
        <v>1.5625</v>
      </c>
      <c r="I18" s="136">
        <f t="shared" si="3"/>
        <v>1.5625</v>
      </c>
      <c r="J18" s="136">
        <f t="shared" si="3"/>
        <v>1.5625</v>
      </c>
      <c r="K18" s="136">
        <f t="shared" si="3"/>
        <v>1.5625</v>
      </c>
      <c r="L18" s="136">
        <f t="shared" si="3"/>
        <v>0.625</v>
      </c>
      <c r="M18" s="594"/>
      <c r="N18" s="595"/>
    </row>
    <row r="19" spans="1:20" ht="13.5" thickBot="1" x14ac:dyDescent="0.25">
      <c r="B19" s="576" t="str">
        <f>September!$B$19</f>
        <v>Overtid:</v>
      </c>
      <c r="C19" s="577"/>
      <c r="D19" s="577"/>
      <c r="E19" s="577"/>
      <c r="F19" s="577"/>
      <c r="G19" s="140">
        <f>SUM(N31)</f>
        <v>0</v>
      </c>
      <c r="H19" s="140">
        <f>SUM(N32:N38)</f>
        <v>0</v>
      </c>
      <c r="I19" s="140">
        <f>SUM(N39:N45)</f>
        <v>0</v>
      </c>
      <c r="J19" s="140">
        <f>SUM(N46:N52)</f>
        <v>0</v>
      </c>
      <c r="K19" s="141">
        <f>SUM(N53:N59)</f>
        <v>0</v>
      </c>
      <c r="L19" s="142">
        <f>SUM(N60:N61)</f>
        <v>0</v>
      </c>
      <c r="M19" s="518">
        <f>SUM(G19:L19)</f>
        <v>0</v>
      </c>
      <c r="N19" s="519"/>
      <c r="O19" s="49"/>
    </row>
    <row r="20" spans="1:20" x14ac:dyDescent="0.2">
      <c r="B20" s="242"/>
      <c r="C20" s="242"/>
      <c r="D20" s="242"/>
      <c r="E20" s="242"/>
      <c r="F20" s="242"/>
      <c r="G20" s="243"/>
      <c r="H20" s="50"/>
      <c r="I20" s="50"/>
      <c r="J20" s="50"/>
      <c r="K20" s="50"/>
      <c r="L20" s="250"/>
      <c r="M20" s="45"/>
      <c r="N20" s="45"/>
      <c r="O20" s="49"/>
    </row>
    <row r="21" spans="1:20" ht="13.5" thickBot="1" x14ac:dyDescent="0.25">
      <c r="A21" s="495" t="s">
        <v>182</v>
      </c>
      <c r="B21" s="496"/>
      <c r="C21" s="496"/>
      <c r="D21" s="496"/>
      <c r="I21" s="50"/>
      <c r="J21" s="50"/>
      <c r="K21" s="50"/>
      <c r="L21" s="50"/>
      <c r="M21" s="50"/>
      <c r="N21" s="50"/>
      <c r="O21" s="51"/>
    </row>
    <row r="22" spans="1:20" x14ac:dyDescent="0.2">
      <c r="A22" s="567"/>
      <c r="B22" s="498"/>
      <c r="C22" s="498"/>
      <c r="D22" s="498"/>
      <c r="E22" s="498"/>
      <c r="F22" s="498"/>
      <c r="G22" s="498"/>
      <c r="H22" s="498"/>
      <c r="I22" s="498"/>
      <c r="J22" s="498"/>
      <c r="K22" s="498"/>
      <c r="L22" s="498"/>
      <c r="M22" s="498"/>
      <c r="N22" s="498"/>
      <c r="O22" s="499"/>
    </row>
    <row r="23" spans="1:20" x14ac:dyDescent="0.2">
      <c r="A23" s="500"/>
      <c r="B23" s="501"/>
      <c r="C23" s="501"/>
      <c r="D23" s="501"/>
      <c r="E23" s="501"/>
      <c r="F23" s="501"/>
      <c r="G23" s="501"/>
      <c r="H23" s="501"/>
      <c r="I23" s="501"/>
      <c r="J23" s="501"/>
      <c r="K23" s="501"/>
      <c r="L23" s="501"/>
      <c r="M23" s="501"/>
      <c r="N23" s="501"/>
      <c r="O23" s="502"/>
    </row>
    <row r="24" spans="1:20" x14ac:dyDescent="0.2">
      <c r="A24" s="500"/>
      <c r="B24" s="501"/>
      <c r="C24" s="501"/>
      <c r="D24" s="501"/>
      <c r="E24" s="501"/>
      <c r="F24" s="501"/>
      <c r="G24" s="501"/>
      <c r="H24" s="501"/>
      <c r="I24" s="501"/>
      <c r="J24" s="501"/>
      <c r="K24" s="501"/>
      <c r="L24" s="501"/>
      <c r="M24" s="501"/>
      <c r="N24" s="501"/>
      <c r="O24" s="502"/>
    </row>
    <row r="25" spans="1:20" x14ac:dyDescent="0.2">
      <c r="A25" s="500"/>
      <c r="B25" s="501"/>
      <c r="C25" s="501"/>
      <c r="D25" s="501"/>
      <c r="E25" s="501"/>
      <c r="F25" s="501"/>
      <c r="G25" s="501"/>
      <c r="H25" s="501"/>
      <c r="I25" s="501"/>
      <c r="J25" s="501"/>
      <c r="K25" s="501"/>
      <c r="L25" s="501"/>
      <c r="M25" s="501"/>
      <c r="N25" s="501"/>
      <c r="O25" s="502"/>
    </row>
    <row r="26" spans="1:20" ht="13.5" thickBot="1" x14ac:dyDescent="0.25">
      <c r="A26" s="503"/>
      <c r="B26" s="504"/>
      <c r="C26" s="504"/>
      <c r="D26" s="504"/>
      <c r="E26" s="504"/>
      <c r="F26" s="504"/>
      <c r="G26" s="504"/>
      <c r="H26" s="504"/>
      <c r="I26" s="504"/>
      <c r="J26" s="504"/>
      <c r="K26" s="504"/>
      <c r="L26" s="504"/>
      <c r="M26" s="504"/>
      <c r="N26" s="504"/>
      <c r="O26" s="505"/>
    </row>
    <row r="27" spans="1:20" ht="13.5" thickBot="1" x14ac:dyDescent="0.25">
      <c r="A27" s="241"/>
      <c r="B27" s="241"/>
      <c r="C27" s="241"/>
      <c r="D27" s="241"/>
      <c r="E27" s="241"/>
      <c r="F27" s="241"/>
      <c r="G27" s="241"/>
      <c r="H27" s="241"/>
      <c r="I27" s="241"/>
      <c r="J27" s="241"/>
      <c r="K27" s="241"/>
      <c r="L27" s="241"/>
      <c r="M27" s="241"/>
      <c r="N27" s="241"/>
      <c r="O27" s="241"/>
    </row>
    <row r="28" spans="1:20" ht="13.5" x14ac:dyDescent="0.25">
      <c r="A28" s="52"/>
      <c r="B28" s="53"/>
      <c r="C28" s="542" t="s">
        <v>26</v>
      </c>
      <c r="D28" s="543"/>
      <c r="E28" s="544"/>
      <c r="F28" s="532" t="s">
        <v>14</v>
      </c>
      <c r="G28" s="533"/>
      <c r="H28" s="568"/>
      <c r="I28" s="534" t="s">
        <v>73</v>
      </c>
      <c r="J28" s="535"/>
      <c r="K28" s="536"/>
      <c r="L28" s="545" t="str">
        <f>September!$L$28</f>
        <v xml:space="preserve">Overtid </v>
      </c>
      <c r="M28" s="546"/>
      <c r="N28" s="547"/>
      <c r="O28" s="54" t="s">
        <v>6</v>
      </c>
    </row>
    <row r="29" spans="1:20" ht="13.5" thickBot="1" x14ac:dyDescent="0.25">
      <c r="A29" s="55" t="s">
        <v>1</v>
      </c>
      <c r="B29" s="56" t="s">
        <v>3</v>
      </c>
      <c r="C29" s="57" t="s">
        <v>4</v>
      </c>
      <c r="D29" s="57" t="s">
        <v>5</v>
      </c>
      <c r="E29" s="57" t="s">
        <v>2</v>
      </c>
      <c r="F29" s="58" t="s">
        <v>4</v>
      </c>
      <c r="G29" s="59" t="s">
        <v>5</v>
      </c>
      <c r="H29" s="60" t="s">
        <v>2</v>
      </c>
      <c r="I29" s="61" t="s">
        <v>5</v>
      </c>
      <c r="J29" s="62" t="s">
        <v>4</v>
      </c>
      <c r="K29" s="63" t="s">
        <v>2</v>
      </c>
      <c r="L29" s="64" t="s">
        <v>4</v>
      </c>
      <c r="M29" s="64" t="s">
        <v>5</v>
      </c>
      <c r="N29" s="64" t="s">
        <v>2</v>
      </c>
      <c r="O29" s="65"/>
    </row>
    <row r="30" spans="1:20" x14ac:dyDescent="0.2">
      <c r="A30" s="66"/>
      <c r="B30" s="67"/>
      <c r="C30" s="68"/>
      <c r="D30" s="69"/>
      <c r="E30" s="70"/>
      <c r="F30" s="68"/>
      <c r="G30" s="69"/>
      <c r="H30" s="70"/>
      <c r="I30" s="73"/>
      <c r="J30" s="73"/>
      <c r="K30" s="74"/>
      <c r="L30" s="68"/>
      <c r="M30" s="69"/>
      <c r="N30" s="70"/>
      <c r="O30" s="75"/>
    </row>
    <row r="31" spans="1:20" x14ac:dyDescent="0.2">
      <c r="A31" s="277">
        <f>September!$A$60+1</f>
        <v>41547</v>
      </c>
      <c r="B31" s="293" t="s">
        <v>13</v>
      </c>
      <c r="C31" s="279"/>
      <c r="D31" s="280"/>
      <c r="E31" s="303">
        <f t="shared" ref="E31:E38" si="4">SUM(D31-C31)</f>
        <v>0</v>
      </c>
      <c r="F31" s="282"/>
      <c r="G31" s="283"/>
      <c r="H31" s="294">
        <f t="shared" ref="H31:H38" si="5">SUM(G31-F31)</f>
        <v>0</v>
      </c>
      <c r="I31" s="286"/>
      <c r="J31" s="286"/>
      <c r="K31" s="295">
        <f t="shared" ref="K31:K38" si="6">SUM(J31-I31)</f>
        <v>0</v>
      </c>
      <c r="L31" s="288"/>
      <c r="M31" s="289"/>
      <c r="N31" s="296">
        <f t="shared" ref="N31:N38" si="7">SUM(M31-L31)</f>
        <v>0</v>
      </c>
      <c r="O31" s="291" t="s">
        <v>54</v>
      </c>
    </row>
    <row r="32" spans="1:20" x14ac:dyDescent="0.2">
      <c r="A32" s="327">
        <f>A31+1</f>
        <v>41548</v>
      </c>
      <c r="B32" s="345" t="s">
        <v>7</v>
      </c>
      <c r="C32" s="346"/>
      <c r="D32" s="346"/>
      <c r="E32" s="330">
        <f t="shared" si="4"/>
        <v>0</v>
      </c>
      <c r="F32" s="331"/>
      <c r="G32" s="332"/>
      <c r="H32" s="347">
        <f t="shared" si="5"/>
        <v>0</v>
      </c>
      <c r="I32" s="335"/>
      <c r="J32" s="335"/>
      <c r="K32" s="336">
        <f t="shared" si="6"/>
        <v>0</v>
      </c>
      <c r="L32" s="337"/>
      <c r="M32" s="338"/>
      <c r="N32" s="339">
        <f t="shared" si="7"/>
        <v>0</v>
      </c>
      <c r="O32" s="31" t="s">
        <v>55</v>
      </c>
    </row>
    <row r="33" spans="1:15" s="98" customFormat="1" x14ac:dyDescent="0.2">
      <c r="A33" s="327">
        <f t="shared" ref="A33:A61" si="8">A32+1</f>
        <v>41549</v>
      </c>
      <c r="B33" s="345" t="s">
        <v>8</v>
      </c>
      <c r="C33" s="346"/>
      <c r="D33" s="346"/>
      <c r="E33" s="341">
        <f t="shared" si="4"/>
        <v>0</v>
      </c>
      <c r="F33" s="331"/>
      <c r="G33" s="332"/>
      <c r="H33" s="348">
        <f t="shared" si="5"/>
        <v>0</v>
      </c>
      <c r="I33" s="335"/>
      <c r="J33" s="335"/>
      <c r="K33" s="343">
        <f t="shared" si="6"/>
        <v>0</v>
      </c>
      <c r="L33" s="337"/>
      <c r="M33" s="338"/>
      <c r="N33" s="344">
        <f t="shared" si="7"/>
        <v>0</v>
      </c>
      <c r="O33" s="31"/>
    </row>
    <row r="34" spans="1:15" x14ac:dyDescent="0.2">
      <c r="A34" s="327">
        <f t="shared" si="8"/>
        <v>41550</v>
      </c>
      <c r="B34" s="345" t="s">
        <v>9</v>
      </c>
      <c r="C34" s="346"/>
      <c r="D34" s="346"/>
      <c r="E34" s="341">
        <f t="shared" si="4"/>
        <v>0</v>
      </c>
      <c r="F34" s="331"/>
      <c r="G34" s="332"/>
      <c r="H34" s="348">
        <f t="shared" si="5"/>
        <v>0</v>
      </c>
      <c r="I34" s="335"/>
      <c r="J34" s="335"/>
      <c r="K34" s="343">
        <f t="shared" si="6"/>
        <v>0</v>
      </c>
      <c r="L34" s="337"/>
      <c r="M34" s="338"/>
      <c r="N34" s="344">
        <f t="shared" si="7"/>
        <v>0</v>
      </c>
      <c r="O34" s="31"/>
    </row>
    <row r="35" spans="1:15" x14ac:dyDescent="0.2">
      <c r="A35" s="327">
        <f t="shared" si="8"/>
        <v>41551</v>
      </c>
      <c r="B35" s="345" t="s">
        <v>10</v>
      </c>
      <c r="C35" s="346"/>
      <c r="D35" s="346"/>
      <c r="E35" s="341">
        <f t="shared" si="4"/>
        <v>0</v>
      </c>
      <c r="F35" s="331"/>
      <c r="G35" s="332"/>
      <c r="H35" s="348">
        <f t="shared" si="5"/>
        <v>0</v>
      </c>
      <c r="I35" s="335"/>
      <c r="J35" s="335"/>
      <c r="K35" s="343">
        <f t="shared" si="6"/>
        <v>0</v>
      </c>
      <c r="L35" s="337"/>
      <c r="M35" s="338"/>
      <c r="N35" s="344">
        <f t="shared" si="7"/>
        <v>0</v>
      </c>
      <c r="O35" s="31"/>
    </row>
    <row r="36" spans="1:15" x14ac:dyDescent="0.2">
      <c r="A36" s="327">
        <f t="shared" si="8"/>
        <v>41552</v>
      </c>
      <c r="B36" s="345" t="s">
        <v>11</v>
      </c>
      <c r="C36" s="346"/>
      <c r="D36" s="346"/>
      <c r="E36" s="341">
        <f t="shared" si="4"/>
        <v>0</v>
      </c>
      <c r="F36" s="331"/>
      <c r="G36" s="332"/>
      <c r="H36" s="348">
        <f t="shared" si="5"/>
        <v>0</v>
      </c>
      <c r="I36" s="335"/>
      <c r="J36" s="335"/>
      <c r="K36" s="343">
        <f t="shared" si="6"/>
        <v>0</v>
      </c>
      <c r="L36" s="337"/>
      <c r="M36" s="338"/>
      <c r="N36" s="344">
        <f t="shared" si="7"/>
        <v>0</v>
      </c>
      <c r="O36" s="31"/>
    </row>
    <row r="37" spans="1:15" x14ac:dyDescent="0.2">
      <c r="A37" s="277">
        <f t="shared" si="8"/>
        <v>41553</v>
      </c>
      <c r="B37" s="293" t="s">
        <v>12</v>
      </c>
      <c r="C37" s="324"/>
      <c r="D37" s="324"/>
      <c r="E37" s="281">
        <f t="shared" si="4"/>
        <v>0</v>
      </c>
      <c r="F37" s="282"/>
      <c r="G37" s="283"/>
      <c r="H37" s="432">
        <f t="shared" si="5"/>
        <v>0</v>
      </c>
      <c r="I37" s="286"/>
      <c r="J37" s="286"/>
      <c r="K37" s="287">
        <f t="shared" si="6"/>
        <v>0</v>
      </c>
      <c r="L37" s="288"/>
      <c r="M37" s="289"/>
      <c r="N37" s="290">
        <f t="shared" si="7"/>
        <v>0</v>
      </c>
      <c r="O37" s="291"/>
    </row>
    <row r="38" spans="1:15" x14ac:dyDescent="0.2">
      <c r="A38" s="277">
        <f t="shared" si="8"/>
        <v>41554</v>
      </c>
      <c r="B38" s="293" t="s">
        <v>13</v>
      </c>
      <c r="C38" s="279"/>
      <c r="D38" s="280"/>
      <c r="E38" s="303">
        <f t="shared" si="4"/>
        <v>0</v>
      </c>
      <c r="F38" s="282"/>
      <c r="G38" s="283"/>
      <c r="H38" s="294">
        <f t="shared" si="5"/>
        <v>0</v>
      </c>
      <c r="I38" s="286"/>
      <c r="J38" s="286"/>
      <c r="K38" s="295">
        <f t="shared" si="6"/>
        <v>0</v>
      </c>
      <c r="L38" s="288"/>
      <c r="M38" s="289"/>
      <c r="N38" s="296">
        <f t="shared" si="7"/>
        <v>0</v>
      </c>
      <c r="O38" s="291"/>
    </row>
    <row r="39" spans="1:15" x14ac:dyDescent="0.2">
      <c r="A39" s="327">
        <f t="shared" si="8"/>
        <v>41555</v>
      </c>
      <c r="B39" s="345" t="s">
        <v>7</v>
      </c>
      <c r="C39" s="346"/>
      <c r="D39" s="346"/>
      <c r="E39" s="330">
        <f t="shared" ref="E39:E60" si="9">SUM(D39-C39)</f>
        <v>0</v>
      </c>
      <c r="F39" s="331"/>
      <c r="G39" s="332"/>
      <c r="H39" s="347">
        <f t="shared" ref="H39:H60" si="10">SUM(G39-F39)</f>
        <v>0</v>
      </c>
      <c r="I39" s="335"/>
      <c r="J39" s="335"/>
      <c r="K39" s="336">
        <f t="shared" ref="K39:K53" si="11">SUM(J39-I39)</f>
        <v>0</v>
      </c>
      <c r="L39" s="337"/>
      <c r="M39" s="338"/>
      <c r="N39" s="339">
        <f t="shared" ref="N39:N60" si="12">SUM(M39-L39)</f>
        <v>0</v>
      </c>
      <c r="O39" s="31" t="s">
        <v>83</v>
      </c>
    </row>
    <row r="40" spans="1:15" s="98" customFormat="1" x14ac:dyDescent="0.2">
      <c r="A40" s="327">
        <f t="shared" si="8"/>
        <v>41556</v>
      </c>
      <c r="B40" s="345" t="s">
        <v>8</v>
      </c>
      <c r="C40" s="346"/>
      <c r="D40" s="346"/>
      <c r="E40" s="341">
        <f t="shared" si="9"/>
        <v>0</v>
      </c>
      <c r="F40" s="331"/>
      <c r="G40" s="332"/>
      <c r="H40" s="348">
        <f t="shared" si="10"/>
        <v>0</v>
      </c>
      <c r="I40" s="335"/>
      <c r="J40" s="335"/>
      <c r="K40" s="343">
        <f t="shared" si="11"/>
        <v>0</v>
      </c>
      <c r="L40" s="337"/>
      <c r="M40" s="338"/>
      <c r="N40" s="344">
        <f t="shared" si="12"/>
        <v>0</v>
      </c>
      <c r="O40" s="31"/>
    </row>
    <row r="41" spans="1:15" x14ac:dyDescent="0.2">
      <c r="A41" s="327">
        <f t="shared" si="8"/>
        <v>41557</v>
      </c>
      <c r="B41" s="345" t="s">
        <v>9</v>
      </c>
      <c r="C41" s="346"/>
      <c r="D41" s="346"/>
      <c r="E41" s="341">
        <f t="shared" si="9"/>
        <v>0</v>
      </c>
      <c r="F41" s="331"/>
      <c r="G41" s="332"/>
      <c r="H41" s="348">
        <f t="shared" si="10"/>
        <v>0</v>
      </c>
      <c r="I41" s="335"/>
      <c r="J41" s="335"/>
      <c r="K41" s="343">
        <f t="shared" si="11"/>
        <v>0</v>
      </c>
      <c r="L41" s="337"/>
      <c r="M41" s="338"/>
      <c r="N41" s="344">
        <f t="shared" si="12"/>
        <v>0</v>
      </c>
      <c r="O41" s="31"/>
    </row>
    <row r="42" spans="1:15" x14ac:dyDescent="0.2">
      <c r="A42" s="327">
        <f t="shared" si="8"/>
        <v>41558</v>
      </c>
      <c r="B42" s="345" t="s">
        <v>10</v>
      </c>
      <c r="C42" s="346"/>
      <c r="D42" s="346"/>
      <c r="E42" s="341">
        <f t="shared" si="9"/>
        <v>0</v>
      </c>
      <c r="F42" s="331"/>
      <c r="G42" s="332"/>
      <c r="H42" s="348">
        <f t="shared" si="10"/>
        <v>0</v>
      </c>
      <c r="I42" s="335"/>
      <c r="J42" s="335"/>
      <c r="K42" s="343">
        <f t="shared" si="11"/>
        <v>0</v>
      </c>
      <c r="L42" s="337"/>
      <c r="M42" s="338"/>
      <c r="N42" s="344">
        <f t="shared" si="12"/>
        <v>0</v>
      </c>
      <c r="O42" s="31"/>
    </row>
    <row r="43" spans="1:15" x14ac:dyDescent="0.2">
      <c r="A43" s="327">
        <f t="shared" si="8"/>
        <v>41559</v>
      </c>
      <c r="B43" s="345" t="s">
        <v>11</v>
      </c>
      <c r="C43" s="346"/>
      <c r="D43" s="346"/>
      <c r="E43" s="341">
        <f t="shared" si="9"/>
        <v>0</v>
      </c>
      <c r="F43" s="331"/>
      <c r="G43" s="332"/>
      <c r="H43" s="348">
        <f t="shared" si="10"/>
        <v>0</v>
      </c>
      <c r="I43" s="335"/>
      <c r="J43" s="335"/>
      <c r="K43" s="343">
        <f t="shared" si="11"/>
        <v>0</v>
      </c>
      <c r="L43" s="337"/>
      <c r="M43" s="338"/>
      <c r="N43" s="344">
        <f t="shared" si="12"/>
        <v>0</v>
      </c>
      <c r="O43" s="31"/>
    </row>
    <row r="44" spans="1:15" x14ac:dyDescent="0.2">
      <c r="A44" s="277">
        <f t="shared" si="8"/>
        <v>41560</v>
      </c>
      <c r="B44" s="293" t="s">
        <v>12</v>
      </c>
      <c r="C44" s="324"/>
      <c r="D44" s="324"/>
      <c r="E44" s="281">
        <f t="shared" si="9"/>
        <v>0</v>
      </c>
      <c r="F44" s="282"/>
      <c r="G44" s="283"/>
      <c r="H44" s="432">
        <f t="shared" si="10"/>
        <v>0</v>
      </c>
      <c r="I44" s="286"/>
      <c r="J44" s="286"/>
      <c r="K44" s="287">
        <f t="shared" si="11"/>
        <v>0</v>
      </c>
      <c r="L44" s="288"/>
      <c r="M44" s="289"/>
      <c r="N44" s="290">
        <f t="shared" si="12"/>
        <v>0</v>
      </c>
      <c r="O44" s="291"/>
    </row>
    <row r="45" spans="1:15" x14ac:dyDescent="0.2">
      <c r="A45" s="277">
        <f t="shared" si="8"/>
        <v>41561</v>
      </c>
      <c r="B45" s="293" t="s">
        <v>13</v>
      </c>
      <c r="C45" s="279"/>
      <c r="D45" s="280"/>
      <c r="E45" s="303">
        <f t="shared" si="9"/>
        <v>0</v>
      </c>
      <c r="F45" s="282"/>
      <c r="G45" s="283"/>
      <c r="H45" s="294">
        <f t="shared" si="10"/>
        <v>0</v>
      </c>
      <c r="I45" s="286"/>
      <c r="J45" s="286"/>
      <c r="K45" s="295">
        <f t="shared" si="11"/>
        <v>0</v>
      </c>
      <c r="L45" s="288"/>
      <c r="M45" s="289"/>
      <c r="N45" s="296">
        <f t="shared" si="12"/>
        <v>0</v>
      </c>
      <c r="O45" s="291"/>
    </row>
    <row r="46" spans="1:15" x14ac:dyDescent="0.2">
      <c r="A46" s="327">
        <f t="shared" si="8"/>
        <v>41562</v>
      </c>
      <c r="B46" s="345" t="s">
        <v>7</v>
      </c>
      <c r="C46" s="346"/>
      <c r="D46" s="346"/>
      <c r="E46" s="330">
        <f t="shared" si="9"/>
        <v>0</v>
      </c>
      <c r="F46" s="331"/>
      <c r="G46" s="332"/>
      <c r="H46" s="347">
        <f t="shared" si="10"/>
        <v>0</v>
      </c>
      <c r="I46" s="335"/>
      <c r="J46" s="335"/>
      <c r="K46" s="336">
        <f t="shared" si="11"/>
        <v>0</v>
      </c>
      <c r="L46" s="337"/>
      <c r="M46" s="338"/>
      <c r="N46" s="339">
        <f t="shared" si="12"/>
        <v>0</v>
      </c>
      <c r="O46" s="31" t="s">
        <v>56</v>
      </c>
    </row>
    <row r="47" spans="1:15" s="98" customFormat="1" x14ac:dyDescent="0.2">
      <c r="A47" s="327">
        <f t="shared" si="8"/>
        <v>41563</v>
      </c>
      <c r="B47" s="345" t="s">
        <v>8</v>
      </c>
      <c r="C47" s="346"/>
      <c r="D47" s="346"/>
      <c r="E47" s="341">
        <f t="shared" si="9"/>
        <v>0</v>
      </c>
      <c r="F47" s="331"/>
      <c r="G47" s="332"/>
      <c r="H47" s="348">
        <f t="shared" si="10"/>
        <v>0</v>
      </c>
      <c r="I47" s="335"/>
      <c r="J47" s="335"/>
      <c r="K47" s="343">
        <f t="shared" si="11"/>
        <v>0</v>
      </c>
      <c r="L47" s="337"/>
      <c r="M47" s="338"/>
      <c r="N47" s="344">
        <f t="shared" si="12"/>
        <v>0</v>
      </c>
      <c r="O47" s="31"/>
    </row>
    <row r="48" spans="1:15" x14ac:dyDescent="0.2">
      <c r="A48" s="327">
        <f t="shared" si="8"/>
        <v>41564</v>
      </c>
      <c r="B48" s="345" t="s">
        <v>9</v>
      </c>
      <c r="C48" s="346"/>
      <c r="D48" s="346"/>
      <c r="E48" s="341">
        <f t="shared" si="9"/>
        <v>0</v>
      </c>
      <c r="F48" s="331"/>
      <c r="G48" s="332"/>
      <c r="H48" s="348">
        <f t="shared" si="10"/>
        <v>0</v>
      </c>
      <c r="I48" s="335"/>
      <c r="J48" s="335"/>
      <c r="K48" s="343">
        <f t="shared" si="11"/>
        <v>0</v>
      </c>
      <c r="L48" s="337"/>
      <c r="M48" s="338"/>
      <c r="N48" s="344">
        <f t="shared" si="12"/>
        <v>0</v>
      </c>
      <c r="O48" s="31"/>
    </row>
    <row r="49" spans="1:17" x14ac:dyDescent="0.2">
      <c r="A49" s="327">
        <f t="shared" si="8"/>
        <v>41565</v>
      </c>
      <c r="B49" s="345" t="s">
        <v>10</v>
      </c>
      <c r="C49" s="346"/>
      <c r="D49" s="346"/>
      <c r="E49" s="341">
        <f t="shared" si="9"/>
        <v>0</v>
      </c>
      <c r="F49" s="331"/>
      <c r="G49" s="332"/>
      <c r="H49" s="348">
        <f t="shared" si="10"/>
        <v>0</v>
      </c>
      <c r="I49" s="335"/>
      <c r="J49" s="335"/>
      <c r="K49" s="343">
        <f t="shared" si="11"/>
        <v>0</v>
      </c>
      <c r="L49" s="337"/>
      <c r="M49" s="338"/>
      <c r="N49" s="344">
        <f t="shared" si="12"/>
        <v>0</v>
      </c>
      <c r="O49" s="31"/>
    </row>
    <row r="50" spans="1:17" x14ac:dyDescent="0.2">
      <c r="A50" s="327">
        <f t="shared" si="8"/>
        <v>41566</v>
      </c>
      <c r="B50" s="345" t="s">
        <v>11</v>
      </c>
      <c r="C50" s="346"/>
      <c r="D50" s="346"/>
      <c r="E50" s="341">
        <f t="shared" si="9"/>
        <v>0</v>
      </c>
      <c r="F50" s="331"/>
      <c r="G50" s="332"/>
      <c r="H50" s="348">
        <f t="shared" si="10"/>
        <v>0</v>
      </c>
      <c r="I50" s="335"/>
      <c r="J50" s="335"/>
      <c r="K50" s="343">
        <f t="shared" si="11"/>
        <v>0</v>
      </c>
      <c r="L50" s="337"/>
      <c r="M50" s="338"/>
      <c r="N50" s="344">
        <f t="shared" si="12"/>
        <v>0</v>
      </c>
      <c r="O50" s="31"/>
    </row>
    <row r="51" spans="1:17" x14ac:dyDescent="0.2">
      <c r="A51" s="277">
        <f t="shared" si="8"/>
        <v>41567</v>
      </c>
      <c r="B51" s="293" t="s">
        <v>12</v>
      </c>
      <c r="C51" s="324"/>
      <c r="D51" s="324"/>
      <c r="E51" s="281">
        <f t="shared" si="9"/>
        <v>0</v>
      </c>
      <c r="F51" s="282"/>
      <c r="G51" s="283"/>
      <c r="H51" s="432">
        <f t="shared" si="10"/>
        <v>0</v>
      </c>
      <c r="I51" s="286"/>
      <c r="J51" s="286"/>
      <c r="K51" s="287">
        <f t="shared" si="11"/>
        <v>0</v>
      </c>
      <c r="L51" s="288"/>
      <c r="M51" s="289"/>
      <c r="N51" s="290">
        <f t="shared" si="12"/>
        <v>0</v>
      </c>
      <c r="O51" s="291"/>
    </row>
    <row r="52" spans="1:17" x14ac:dyDescent="0.2">
      <c r="A52" s="277">
        <f t="shared" si="8"/>
        <v>41568</v>
      </c>
      <c r="B52" s="293" t="s">
        <v>13</v>
      </c>
      <c r="C52" s="279"/>
      <c r="D52" s="280"/>
      <c r="E52" s="303">
        <f t="shared" si="9"/>
        <v>0</v>
      </c>
      <c r="F52" s="282"/>
      <c r="G52" s="283"/>
      <c r="H52" s="294">
        <f t="shared" si="10"/>
        <v>0</v>
      </c>
      <c r="I52" s="286"/>
      <c r="J52" s="286"/>
      <c r="K52" s="295">
        <f t="shared" si="11"/>
        <v>0</v>
      </c>
      <c r="L52" s="288"/>
      <c r="M52" s="289"/>
      <c r="N52" s="296">
        <f t="shared" si="12"/>
        <v>0</v>
      </c>
      <c r="O52" s="291"/>
    </row>
    <row r="53" spans="1:17" x14ac:dyDescent="0.2">
      <c r="A53" s="327">
        <f t="shared" si="8"/>
        <v>41569</v>
      </c>
      <c r="B53" s="345" t="s">
        <v>7</v>
      </c>
      <c r="C53" s="346"/>
      <c r="D53" s="346"/>
      <c r="E53" s="330">
        <f t="shared" si="9"/>
        <v>0</v>
      </c>
      <c r="F53" s="331"/>
      <c r="G53" s="332"/>
      <c r="H53" s="347">
        <f t="shared" si="10"/>
        <v>0</v>
      </c>
      <c r="I53" s="335"/>
      <c r="J53" s="335"/>
      <c r="K53" s="336">
        <f t="shared" si="11"/>
        <v>0</v>
      </c>
      <c r="L53" s="337"/>
      <c r="M53" s="338"/>
      <c r="N53" s="339">
        <f t="shared" si="12"/>
        <v>0</v>
      </c>
      <c r="O53" s="31" t="s">
        <v>57</v>
      </c>
      <c r="Q53" s="33"/>
    </row>
    <row r="54" spans="1:17" s="98" customFormat="1" x14ac:dyDescent="0.2">
      <c r="A54" s="327">
        <f t="shared" si="8"/>
        <v>41570</v>
      </c>
      <c r="B54" s="345" t="s">
        <v>8</v>
      </c>
      <c r="C54" s="346"/>
      <c r="D54" s="346"/>
      <c r="E54" s="341">
        <f t="shared" si="9"/>
        <v>0</v>
      </c>
      <c r="F54" s="331"/>
      <c r="G54" s="332"/>
      <c r="H54" s="348">
        <f t="shared" si="10"/>
        <v>0</v>
      </c>
      <c r="I54" s="335"/>
      <c r="J54" s="335"/>
      <c r="K54" s="343">
        <f t="shared" ref="K54:K60" si="13">SUM(J54-I54)</f>
        <v>0</v>
      </c>
      <c r="L54" s="337"/>
      <c r="M54" s="338"/>
      <c r="N54" s="344">
        <f t="shared" si="12"/>
        <v>0</v>
      </c>
      <c r="O54" s="31"/>
      <c r="Q54" s="114"/>
    </row>
    <row r="55" spans="1:17" x14ac:dyDescent="0.2">
      <c r="A55" s="327">
        <f t="shared" si="8"/>
        <v>41571</v>
      </c>
      <c r="B55" s="345" t="s">
        <v>9</v>
      </c>
      <c r="C55" s="346"/>
      <c r="D55" s="346"/>
      <c r="E55" s="341">
        <f t="shared" si="9"/>
        <v>0</v>
      </c>
      <c r="F55" s="331"/>
      <c r="G55" s="332"/>
      <c r="H55" s="348">
        <f t="shared" si="10"/>
        <v>0</v>
      </c>
      <c r="I55" s="335"/>
      <c r="J55" s="335"/>
      <c r="K55" s="343">
        <f t="shared" si="13"/>
        <v>0</v>
      </c>
      <c r="L55" s="337"/>
      <c r="M55" s="338"/>
      <c r="N55" s="344">
        <f t="shared" si="12"/>
        <v>0</v>
      </c>
      <c r="O55" s="31"/>
      <c r="Q55" s="33"/>
    </row>
    <row r="56" spans="1:17" x14ac:dyDescent="0.2">
      <c r="A56" s="327">
        <f t="shared" si="8"/>
        <v>41572</v>
      </c>
      <c r="B56" s="345" t="s">
        <v>10</v>
      </c>
      <c r="C56" s="346"/>
      <c r="D56" s="346"/>
      <c r="E56" s="341">
        <f t="shared" si="9"/>
        <v>0</v>
      </c>
      <c r="F56" s="331"/>
      <c r="G56" s="332"/>
      <c r="H56" s="348">
        <f t="shared" si="10"/>
        <v>0</v>
      </c>
      <c r="I56" s="335"/>
      <c r="J56" s="335"/>
      <c r="K56" s="343">
        <f t="shared" si="13"/>
        <v>0</v>
      </c>
      <c r="L56" s="337"/>
      <c r="M56" s="338"/>
      <c r="N56" s="344">
        <f t="shared" si="12"/>
        <v>0</v>
      </c>
      <c r="O56" s="31"/>
      <c r="Q56" s="33"/>
    </row>
    <row r="57" spans="1:17" x14ac:dyDescent="0.2">
      <c r="A57" s="327">
        <f t="shared" si="8"/>
        <v>41573</v>
      </c>
      <c r="B57" s="345" t="s">
        <v>11</v>
      </c>
      <c r="C57" s="346"/>
      <c r="D57" s="346"/>
      <c r="E57" s="341">
        <f t="shared" si="9"/>
        <v>0</v>
      </c>
      <c r="F57" s="331"/>
      <c r="G57" s="332"/>
      <c r="H57" s="348">
        <f t="shared" si="10"/>
        <v>0</v>
      </c>
      <c r="I57" s="335"/>
      <c r="J57" s="335"/>
      <c r="K57" s="343">
        <f t="shared" si="13"/>
        <v>0</v>
      </c>
      <c r="L57" s="337"/>
      <c r="M57" s="338"/>
      <c r="N57" s="344">
        <f t="shared" si="12"/>
        <v>0</v>
      </c>
      <c r="O57" s="31"/>
      <c r="Q57" s="33"/>
    </row>
    <row r="58" spans="1:17" x14ac:dyDescent="0.2">
      <c r="A58" s="277">
        <f t="shared" si="8"/>
        <v>41574</v>
      </c>
      <c r="B58" s="293" t="s">
        <v>12</v>
      </c>
      <c r="C58" s="324"/>
      <c r="D58" s="324"/>
      <c r="E58" s="281">
        <f t="shared" si="9"/>
        <v>0</v>
      </c>
      <c r="F58" s="282"/>
      <c r="G58" s="283"/>
      <c r="H58" s="432">
        <f t="shared" si="10"/>
        <v>0</v>
      </c>
      <c r="I58" s="286"/>
      <c r="J58" s="286"/>
      <c r="K58" s="287">
        <f t="shared" si="13"/>
        <v>0</v>
      </c>
      <c r="L58" s="288"/>
      <c r="M58" s="289"/>
      <c r="N58" s="290">
        <f t="shared" si="12"/>
        <v>0</v>
      </c>
      <c r="O58" s="291"/>
    </row>
    <row r="59" spans="1:17" x14ac:dyDescent="0.2">
      <c r="A59" s="277">
        <f t="shared" si="8"/>
        <v>41575</v>
      </c>
      <c r="B59" s="293" t="s">
        <v>13</v>
      </c>
      <c r="C59" s="279"/>
      <c r="D59" s="280"/>
      <c r="E59" s="303">
        <f t="shared" si="9"/>
        <v>0</v>
      </c>
      <c r="F59" s="282"/>
      <c r="G59" s="283"/>
      <c r="H59" s="294">
        <f t="shared" si="10"/>
        <v>0</v>
      </c>
      <c r="I59" s="286"/>
      <c r="J59" s="286"/>
      <c r="K59" s="295">
        <f t="shared" si="13"/>
        <v>0</v>
      </c>
      <c r="L59" s="288"/>
      <c r="M59" s="289"/>
      <c r="N59" s="296">
        <f t="shared" si="12"/>
        <v>0</v>
      </c>
      <c r="O59" s="291"/>
    </row>
    <row r="60" spans="1:17" x14ac:dyDescent="0.2">
      <c r="A60" s="327">
        <f t="shared" si="8"/>
        <v>41576</v>
      </c>
      <c r="B60" s="345" t="s">
        <v>7</v>
      </c>
      <c r="C60" s="346"/>
      <c r="D60" s="346"/>
      <c r="E60" s="330">
        <f t="shared" si="9"/>
        <v>0</v>
      </c>
      <c r="F60" s="331"/>
      <c r="G60" s="332"/>
      <c r="H60" s="347">
        <f t="shared" si="10"/>
        <v>0</v>
      </c>
      <c r="I60" s="335"/>
      <c r="J60" s="335"/>
      <c r="K60" s="336">
        <f t="shared" si="13"/>
        <v>0</v>
      </c>
      <c r="L60" s="337"/>
      <c r="M60" s="338"/>
      <c r="N60" s="339">
        <f t="shared" si="12"/>
        <v>0</v>
      </c>
      <c r="O60" s="31" t="s">
        <v>58</v>
      </c>
    </row>
    <row r="61" spans="1:17" x14ac:dyDescent="0.2">
      <c r="A61" s="327">
        <f t="shared" si="8"/>
        <v>41577</v>
      </c>
      <c r="B61" s="345" t="s">
        <v>8</v>
      </c>
      <c r="C61" s="346"/>
      <c r="D61" s="346"/>
      <c r="E61" s="341">
        <f>SUM(D61-C61)</f>
        <v>0</v>
      </c>
      <c r="F61" s="331"/>
      <c r="G61" s="332"/>
      <c r="H61" s="348">
        <f>SUM(G61-F61)</f>
        <v>0</v>
      </c>
      <c r="I61" s="335"/>
      <c r="J61" s="335"/>
      <c r="K61" s="343">
        <f>SUM(J61-I61)</f>
        <v>0</v>
      </c>
      <c r="L61" s="337"/>
      <c r="M61" s="338"/>
      <c r="N61" s="344">
        <f>SUM(M61-L61)</f>
        <v>0</v>
      </c>
      <c r="O61" s="31"/>
    </row>
    <row r="62" spans="1:17" s="98" customFormat="1" ht="13.5" thickBot="1" x14ac:dyDescent="0.25">
      <c r="A62" s="77"/>
      <c r="B62" s="78"/>
      <c r="C62" s="79"/>
      <c r="D62" s="80"/>
      <c r="E62" s="81"/>
      <c r="F62" s="82"/>
      <c r="G62" s="83"/>
      <c r="H62" s="103"/>
      <c r="I62" s="85"/>
      <c r="J62" s="85"/>
      <c r="K62" s="86"/>
      <c r="L62" s="106"/>
      <c r="M62" s="87"/>
      <c r="N62" s="88"/>
      <c r="O62" s="89"/>
    </row>
    <row r="63" spans="1:17" ht="13.5" thickBot="1" x14ac:dyDescent="0.25"/>
    <row r="64" spans="1:17" x14ac:dyDescent="0.2">
      <c r="A64" s="506" t="s">
        <v>183</v>
      </c>
      <c r="B64" s="507"/>
      <c r="C64" s="507"/>
      <c r="D64" s="507"/>
      <c r="E64" s="507"/>
      <c r="F64" s="507"/>
      <c r="G64" s="221"/>
      <c r="H64" s="221"/>
      <c r="I64" s="507" t="s">
        <v>184</v>
      </c>
      <c r="J64" s="507"/>
      <c r="K64" s="507"/>
      <c r="L64" s="507"/>
      <c r="M64" s="507"/>
      <c r="N64" s="507"/>
      <c r="O64" s="222"/>
    </row>
    <row r="65" spans="1:15" x14ac:dyDescent="0.2">
      <c r="A65" s="224"/>
      <c r="B65" s="33"/>
      <c r="C65" s="33"/>
      <c r="D65" s="33"/>
      <c r="E65" s="33"/>
      <c r="F65" s="33"/>
      <c r="G65" s="33"/>
      <c r="H65" s="33"/>
      <c r="I65" s="33"/>
      <c r="J65" s="33"/>
      <c r="K65" s="33"/>
      <c r="L65" s="33"/>
      <c r="M65" s="33"/>
      <c r="N65" s="33"/>
      <c r="O65" s="223"/>
    </row>
    <row r="66" spans="1:15" x14ac:dyDescent="0.2">
      <c r="A66" s="224"/>
      <c r="B66" s="33"/>
      <c r="C66" s="33"/>
      <c r="D66" s="33"/>
      <c r="E66" s="33"/>
      <c r="F66" s="33"/>
      <c r="G66" s="33"/>
      <c r="H66" s="33"/>
      <c r="I66" s="33"/>
      <c r="J66" s="33"/>
      <c r="K66" s="33"/>
      <c r="L66" s="33"/>
      <c r="M66" s="33"/>
      <c r="N66" s="33"/>
      <c r="O66" s="223"/>
    </row>
    <row r="67" spans="1:15" x14ac:dyDescent="0.2">
      <c r="A67" s="224"/>
      <c r="B67" s="33"/>
      <c r="C67" s="33"/>
      <c r="D67" s="33"/>
      <c r="E67" s="33"/>
      <c r="F67" s="33"/>
      <c r="G67" s="33"/>
      <c r="H67" s="33"/>
      <c r="I67" s="33"/>
      <c r="J67" s="33"/>
      <c r="K67" s="33"/>
      <c r="L67" s="33"/>
      <c r="M67" s="33"/>
      <c r="N67" s="33"/>
      <c r="O67" s="223"/>
    </row>
    <row r="68" spans="1:15" x14ac:dyDescent="0.2">
      <c r="A68" s="224"/>
      <c r="B68" s="33"/>
      <c r="C68" s="33"/>
      <c r="D68" s="33"/>
      <c r="E68" s="33"/>
      <c r="F68" s="33"/>
      <c r="G68" s="33"/>
      <c r="H68" s="33"/>
      <c r="I68" s="33"/>
      <c r="J68" s="33"/>
      <c r="K68" s="33"/>
      <c r="L68" s="33"/>
      <c r="M68" s="33"/>
      <c r="N68" s="33"/>
      <c r="O68" s="223"/>
    </row>
    <row r="69" spans="1:15" x14ac:dyDescent="0.2">
      <c r="A69" s="240"/>
      <c r="B69" s="33"/>
      <c r="C69" s="33"/>
      <c r="D69" s="33"/>
      <c r="E69" s="33"/>
      <c r="F69" s="33"/>
      <c r="G69" s="33"/>
      <c r="H69" s="33"/>
      <c r="I69" s="541"/>
      <c r="J69" s="541"/>
      <c r="K69" s="33"/>
      <c r="L69" s="33"/>
      <c r="M69" s="33"/>
      <c r="N69" s="33"/>
      <c r="O69" s="223"/>
    </row>
    <row r="70" spans="1:15" ht="13.5" thickBot="1" x14ac:dyDescent="0.25">
      <c r="A70" s="225" t="s">
        <v>1</v>
      </c>
      <c r="B70" s="537" t="s">
        <v>185</v>
      </c>
      <c r="C70" s="537"/>
      <c r="D70" s="537"/>
      <c r="E70" s="537"/>
      <c r="F70" s="538"/>
      <c r="G70" s="539"/>
      <c r="H70" s="226"/>
      <c r="I70" s="227" t="s">
        <v>1</v>
      </c>
      <c r="J70" s="537" t="s">
        <v>185</v>
      </c>
      <c r="K70" s="537"/>
      <c r="L70" s="537"/>
      <c r="M70" s="537"/>
      <c r="N70" s="538"/>
      <c r="O70" s="540"/>
    </row>
  </sheetData>
  <sheetProtection algorithmName="SHA-512" hashValue="rCrdY3dDFXMboG/fLuHEvn7BgBD9LYsXhUTU9ZWdIcQCRvsd4RIn2PGu3P+QdyQmWB7i7BTmrsoP09z93qXlGQ==" saltValue="ebtl7SBXDAwGHK0pzltjHg==" spinCount="100000" sheet="1" selectLockedCells="1"/>
  <mergeCells count="47">
    <mergeCell ref="B15:F15"/>
    <mergeCell ref="B70:G70"/>
    <mergeCell ref="J70:O70"/>
    <mergeCell ref="I69:J69"/>
    <mergeCell ref="A21:D21"/>
    <mergeCell ref="A22:O26"/>
    <mergeCell ref="A64:F64"/>
    <mergeCell ref="I64:N64"/>
    <mergeCell ref="C28:E28"/>
    <mergeCell ref="F28:H28"/>
    <mergeCell ref="I28:K28"/>
    <mergeCell ref="L28:N28"/>
    <mergeCell ref="B18:E18"/>
    <mergeCell ref="M18:N18"/>
    <mergeCell ref="B19:F19"/>
    <mergeCell ref="M19:N19"/>
    <mergeCell ref="B17:F17"/>
    <mergeCell ref="M17:N17"/>
    <mergeCell ref="B14:F14"/>
    <mergeCell ref="M10:N10"/>
    <mergeCell ref="M12:N12"/>
    <mergeCell ref="M14:N14"/>
    <mergeCell ref="M13:N13"/>
    <mergeCell ref="M11:N11"/>
    <mergeCell ref="B10:F10"/>
    <mergeCell ref="B11:F11"/>
    <mergeCell ref="B12:F12"/>
    <mergeCell ref="B13:F13"/>
    <mergeCell ref="B16:F16"/>
    <mergeCell ref="M15:N15"/>
    <mergeCell ref="M16:N16"/>
    <mergeCell ref="K15:L15"/>
    <mergeCell ref="B9:C9"/>
    <mergeCell ref="E9:F9"/>
    <mergeCell ref="M1:N1"/>
    <mergeCell ref="M2:N2"/>
    <mergeCell ref="M6:N6"/>
    <mergeCell ref="M4:N4"/>
    <mergeCell ref="M5:N5"/>
    <mergeCell ref="M8:N8"/>
    <mergeCell ref="M9:N9"/>
    <mergeCell ref="B4:L4"/>
    <mergeCell ref="B5:L5"/>
    <mergeCell ref="E6:F6"/>
    <mergeCell ref="G6:L6"/>
    <mergeCell ref="B1:L1"/>
    <mergeCell ref="B2:L2"/>
  </mergeCells>
  <phoneticPr fontId="0" type="noConversion"/>
  <pageMargins left="0.19685039370078741" right="0.19685039370078741" top="0.70866141732283472" bottom="0.23622047244094491" header="0.23622047244094491" footer="0.23622047244094491"/>
  <pageSetup paperSize="9" scale="80" orientation="portrait" horizontalDpi="300" verticalDpi="300" r:id="rId1"/>
  <headerFooter alignWithMargins="0">
    <oddHeader>&amp;L&amp;F&amp;C&amp;D&amp;R&amp;A</oddHead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4">
    <pageSetUpPr fitToPage="1"/>
  </sheetPr>
  <dimension ref="A1:T69"/>
  <sheetViews>
    <sheetView zoomScale="62" zoomScaleNormal="62" workbookViewId="0">
      <selection activeCell="C31" sqref="C31"/>
    </sheetView>
  </sheetViews>
  <sheetFormatPr baseColWidth="10" defaultColWidth="10.7109375" defaultRowHeight="12.75" x14ac:dyDescent="0.2"/>
  <cols>
    <col min="1" max="1" width="11.28515625" style="35" customWidth="1"/>
    <col min="2" max="2" width="9.140625" style="35" customWidth="1"/>
    <col min="3" max="5" width="7.42578125" style="35" customWidth="1"/>
    <col min="6" max="6" width="7.85546875" style="35" customWidth="1"/>
    <col min="7" max="14" width="7.42578125" style="35" customWidth="1"/>
    <col min="15" max="15" width="17.7109375" style="35" customWidth="1"/>
    <col min="16" max="16384" width="10.7109375" style="35"/>
  </cols>
  <sheetData>
    <row r="1" spans="1:15" ht="15.75" x14ac:dyDescent="0.25">
      <c r="A1" s="33"/>
      <c r="B1" s="445" t="s">
        <v>67</v>
      </c>
      <c r="C1" s="446"/>
      <c r="D1" s="446"/>
      <c r="E1" s="446"/>
      <c r="F1" s="446"/>
      <c r="G1" s="446"/>
      <c r="H1" s="446"/>
      <c r="I1" s="446"/>
      <c r="J1" s="446"/>
      <c r="K1" s="446"/>
      <c r="L1" s="447"/>
      <c r="M1" s="461">
        <f>SUM((M13+M15)-M16-M2)</f>
        <v>-72.375</v>
      </c>
      <c r="N1" s="462"/>
      <c r="O1" s="34"/>
    </row>
    <row r="2" spans="1:15" ht="17.25" thickBot="1" x14ac:dyDescent="0.35">
      <c r="A2" s="33"/>
      <c r="B2" s="456" t="s">
        <v>66</v>
      </c>
      <c r="C2" s="457"/>
      <c r="D2" s="457"/>
      <c r="E2" s="457"/>
      <c r="F2" s="457"/>
      <c r="G2" s="457"/>
      <c r="H2" s="457"/>
      <c r="I2" s="457"/>
      <c r="J2" s="457"/>
      <c r="K2" s="457"/>
      <c r="L2" s="458"/>
      <c r="M2" s="459"/>
      <c r="N2" s="460"/>
      <c r="O2" s="34"/>
    </row>
    <row r="3" spans="1:15" ht="10.5" customHeight="1" thickBot="1" x14ac:dyDescent="0.35">
      <c r="A3" s="120"/>
      <c r="B3" s="121"/>
      <c r="C3" s="121"/>
      <c r="D3" s="121"/>
      <c r="E3" s="121"/>
      <c r="F3" s="121"/>
      <c r="G3" s="121"/>
      <c r="H3" s="121"/>
      <c r="I3" s="121"/>
      <c r="J3" s="121"/>
      <c r="K3" s="121"/>
      <c r="L3" s="121"/>
      <c r="M3" s="119"/>
      <c r="N3" s="119"/>
      <c r="O3" s="34"/>
    </row>
    <row r="4" spans="1:15" ht="16.5" x14ac:dyDescent="0.3">
      <c r="B4" s="448" t="str">
        <f>Januar!$B$4</f>
        <v>Sum overtid i år (AML § 10-6) Overføres til neste måned:</v>
      </c>
      <c r="C4" s="449"/>
      <c r="D4" s="449"/>
      <c r="E4" s="449"/>
      <c r="F4" s="449"/>
      <c r="G4" s="449"/>
      <c r="H4" s="449"/>
      <c r="I4" s="449"/>
      <c r="J4" s="449"/>
      <c r="K4" s="449"/>
      <c r="L4" s="449"/>
      <c r="M4" s="463">
        <f>SUM((Oktober!M4)+M19)</f>
        <v>0</v>
      </c>
      <c r="N4" s="464"/>
      <c r="O4" s="34"/>
    </row>
    <row r="5" spans="1:15" ht="17.25" thickBot="1" x14ac:dyDescent="0.35">
      <c r="B5" s="450" t="s">
        <v>65</v>
      </c>
      <c r="C5" s="451"/>
      <c r="D5" s="451"/>
      <c r="E5" s="451"/>
      <c r="F5" s="451"/>
      <c r="G5" s="451"/>
      <c r="H5" s="451"/>
      <c r="I5" s="451"/>
      <c r="J5" s="451"/>
      <c r="K5" s="451"/>
      <c r="L5" s="453"/>
      <c r="M5" s="454"/>
      <c r="N5" s="455"/>
      <c r="O5" s="34"/>
    </row>
    <row r="6" spans="1:15" ht="17.25" thickBot="1" x14ac:dyDescent="0.35">
      <c r="B6" s="122" t="s">
        <v>68</v>
      </c>
      <c r="C6" s="118"/>
      <c r="D6" s="118"/>
      <c r="E6" s="565">
        <f>SUM(Oktober!M6)</f>
        <v>0</v>
      </c>
      <c r="F6" s="566"/>
      <c r="G6" s="469" t="s">
        <v>69</v>
      </c>
      <c r="H6" s="469"/>
      <c r="I6" s="469"/>
      <c r="J6" s="469"/>
      <c r="K6" s="469"/>
      <c r="L6" s="469"/>
      <c r="M6" s="465">
        <f>SUM(E6+M19-M5)</f>
        <v>0</v>
      </c>
      <c r="N6" s="466"/>
      <c r="O6" s="34"/>
    </row>
    <row r="7" spans="1:15" ht="13.5" thickBot="1" x14ac:dyDescent="0.25"/>
    <row r="8" spans="1:15" ht="13.5" x14ac:dyDescent="0.25">
      <c r="A8" s="36"/>
      <c r="B8" s="125" t="s">
        <v>72</v>
      </c>
      <c r="C8" s="126"/>
      <c r="D8" s="126"/>
      <c r="E8" s="126"/>
      <c r="F8" s="127"/>
      <c r="G8" s="375" t="s">
        <v>0</v>
      </c>
      <c r="H8" s="368" t="s">
        <v>0</v>
      </c>
      <c r="I8" s="368" t="s">
        <v>0</v>
      </c>
      <c r="J8" s="368" t="s">
        <v>0</v>
      </c>
      <c r="K8" s="369" t="s">
        <v>0</v>
      </c>
      <c r="L8" s="380"/>
      <c r="M8" s="579" t="s">
        <v>17</v>
      </c>
      <c r="N8" s="570"/>
      <c r="O8" s="39"/>
    </row>
    <row r="9" spans="1:15" ht="14.25" thickBot="1" x14ac:dyDescent="0.3">
      <c r="B9" s="572">
        <f>SUM((Oktober!B9)+M13+M19)</f>
        <v>0</v>
      </c>
      <c r="C9" s="573"/>
      <c r="D9" s="124"/>
      <c r="E9" s="571">
        <f>SUM(B9-(Januar!O19))</f>
        <v>-78.3125</v>
      </c>
      <c r="F9" s="600"/>
      <c r="G9" s="378">
        <v>44</v>
      </c>
      <c r="H9" s="370">
        <f>G9+1</f>
        <v>45</v>
      </c>
      <c r="I9" s="370">
        <f>H9+1</f>
        <v>46</v>
      </c>
      <c r="J9" s="370">
        <f>I9+1</f>
        <v>47</v>
      </c>
      <c r="K9" s="371">
        <f>J9+1</f>
        <v>48</v>
      </c>
      <c r="L9" s="381"/>
      <c r="M9" s="574" t="s">
        <v>18</v>
      </c>
      <c r="N9" s="575"/>
    </row>
    <row r="10" spans="1:15" x14ac:dyDescent="0.2">
      <c r="B10" s="492" t="s">
        <v>25</v>
      </c>
      <c r="C10" s="493"/>
      <c r="D10" s="493"/>
      <c r="E10" s="493"/>
      <c r="F10" s="591"/>
      <c r="G10" s="116">
        <f>SUM(E31:E35)</f>
        <v>0</v>
      </c>
      <c r="H10" s="43">
        <f>SUM(E36:E42)</f>
        <v>0</v>
      </c>
      <c r="I10" s="43">
        <f>SUM(E43:E49)</f>
        <v>0</v>
      </c>
      <c r="J10" s="43">
        <f>SUM(E50:E56)</f>
        <v>0</v>
      </c>
      <c r="K10" s="44">
        <f>SUM(E57:E60)</f>
        <v>0</v>
      </c>
      <c r="L10" s="215"/>
      <c r="M10" s="478">
        <f>SUM(G10:L10)</f>
        <v>0</v>
      </c>
      <c r="N10" s="479"/>
      <c r="O10" s="45"/>
    </row>
    <row r="11" spans="1:15" x14ac:dyDescent="0.2">
      <c r="B11" s="492" t="s">
        <v>23</v>
      </c>
      <c r="C11" s="493"/>
      <c r="D11" s="493"/>
      <c r="E11" s="493"/>
      <c r="F11" s="591"/>
      <c r="G11" s="116">
        <f>SUM(H31:H35)</f>
        <v>0</v>
      </c>
      <c r="H11" s="43">
        <f>SUM(H36:H42)</f>
        <v>0</v>
      </c>
      <c r="I11" s="43">
        <f>SUM(H43:H49)</f>
        <v>0</v>
      </c>
      <c r="J11" s="43">
        <f>SUM(H50:H56)</f>
        <v>0</v>
      </c>
      <c r="K11" s="44">
        <f>SUM(H57:H60)</f>
        <v>0</v>
      </c>
      <c r="L11" s="215"/>
      <c r="M11" s="478">
        <f>SUM(G11:L11)</f>
        <v>0</v>
      </c>
      <c r="N11" s="479"/>
      <c r="O11" s="45"/>
    </row>
    <row r="12" spans="1:15" x14ac:dyDescent="0.2">
      <c r="B12" s="492" t="str">
        <f>Januar!$B$12</f>
        <v>Fravær i arbeidstiden:</v>
      </c>
      <c r="C12" s="493"/>
      <c r="D12" s="493"/>
      <c r="E12" s="493"/>
      <c r="F12" s="591"/>
      <c r="G12" s="116">
        <f>SUM(K31:K35)</f>
        <v>0</v>
      </c>
      <c r="H12" s="43">
        <f>SUM(K36:K42)</f>
        <v>0</v>
      </c>
      <c r="I12" s="43">
        <f>SUM(K43:K49)</f>
        <v>0</v>
      </c>
      <c r="J12" s="43">
        <f>SUM(K50:K56)</f>
        <v>0</v>
      </c>
      <c r="K12" s="44">
        <f>SUM(K57:K60)</f>
        <v>0</v>
      </c>
      <c r="L12" s="215"/>
      <c r="M12" s="478">
        <f>SUM(G12:L12)</f>
        <v>0</v>
      </c>
      <c r="N12" s="479"/>
      <c r="O12" s="45"/>
    </row>
    <row r="13" spans="1:15" x14ac:dyDescent="0.2">
      <c r="B13" s="508" t="s">
        <v>2</v>
      </c>
      <c r="C13" s="509"/>
      <c r="D13" s="509"/>
      <c r="E13" s="509"/>
      <c r="F13" s="601"/>
      <c r="G13" s="115">
        <f t="shared" ref="G13:K13" si="0">SUM(G10+G11-G12)</f>
        <v>0</v>
      </c>
      <c r="H13" s="91">
        <f t="shared" si="0"/>
        <v>0</v>
      </c>
      <c r="I13" s="91">
        <f t="shared" si="0"/>
        <v>0</v>
      </c>
      <c r="J13" s="91">
        <f t="shared" si="0"/>
        <v>0</v>
      </c>
      <c r="K13" s="104">
        <f t="shared" si="0"/>
        <v>0</v>
      </c>
      <c r="L13" s="215"/>
      <c r="M13" s="563">
        <f>SUM(G13:L13)</f>
        <v>0</v>
      </c>
      <c r="N13" s="564">
        <f>SUM(N10+N11-N12-N16)</f>
        <v>0</v>
      </c>
      <c r="O13" s="45"/>
    </row>
    <row r="14" spans="1:15" x14ac:dyDescent="0.2">
      <c r="B14" s="480" t="s">
        <v>22</v>
      </c>
      <c r="C14" s="481"/>
      <c r="D14" s="481"/>
      <c r="E14" s="481"/>
      <c r="F14" s="599"/>
      <c r="G14" s="116">
        <f t="shared" ref="G14:K14" si="1">SUM(G13-G16)</f>
        <v>-0.9375</v>
      </c>
      <c r="H14" s="43">
        <f t="shared" si="1"/>
        <v>-1.5625</v>
      </c>
      <c r="I14" s="43">
        <f t="shared" si="1"/>
        <v>-1.5625</v>
      </c>
      <c r="J14" s="43">
        <f t="shared" si="1"/>
        <v>-1.5625</v>
      </c>
      <c r="K14" s="43">
        <f t="shared" si="1"/>
        <v>-1.25</v>
      </c>
      <c r="L14" s="215"/>
      <c r="M14" s="598">
        <f>SUM(G14:L14)</f>
        <v>-6.875</v>
      </c>
      <c r="N14" s="484"/>
      <c r="O14" s="45"/>
    </row>
    <row r="15" spans="1:15" x14ac:dyDescent="0.2">
      <c r="A15" s="92"/>
      <c r="B15" s="492" t="s">
        <v>16</v>
      </c>
      <c r="C15" s="493"/>
      <c r="D15" s="493"/>
      <c r="E15" s="493"/>
      <c r="F15" s="591"/>
      <c r="G15" s="129"/>
      <c r="H15" s="105"/>
      <c r="I15" s="105"/>
      <c r="J15" s="105"/>
      <c r="K15" s="605"/>
      <c r="L15" s="605"/>
      <c r="M15" s="603">
        <f>Oktober!$M$1</f>
        <v>-65.5</v>
      </c>
      <c r="N15" s="479"/>
      <c r="O15" s="45"/>
    </row>
    <row r="16" spans="1:15" ht="13.5" thickBot="1" x14ac:dyDescent="0.25">
      <c r="B16" s="612" t="s">
        <v>15</v>
      </c>
      <c r="C16" s="613"/>
      <c r="D16" s="613"/>
      <c r="E16" s="613"/>
      <c r="F16" s="614"/>
      <c r="G16" s="115">
        <f t="shared" ref="G16:K16" si="2">G18</f>
        <v>0.9375</v>
      </c>
      <c r="H16" s="115">
        <f t="shared" si="2"/>
        <v>1.5625</v>
      </c>
      <c r="I16" s="115">
        <f t="shared" si="2"/>
        <v>1.5625</v>
      </c>
      <c r="J16" s="115">
        <f t="shared" si="2"/>
        <v>1.5625</v>
      </c>
      <c r="K16" s="115">
        <f t="shared" si="2"/>
        <v>1.25</v>
      </c>
      <c r="L16" s="217"/>
      <c r="M16" s="596">
        <f>SUM(G16:L16)</f>
        <v>6.875</v>
      </c>
      <c r="N16" s="564"/>
      <c r="O16" s="45"/>
    </row>
    <row r="17" spans="1:20" ht="13.5" thickBot="1" x14ac:dyDescent="0.25">
      <c r="A17" s="92"/>
      <c r="B17" s="520" t="str">
        <f>Januar!$B$17</f>
        <v>Antall dager med normal arbeidstid</v>
      </c>
      <c r="C17" s="521"/>
      <c r="D17" s="521"/>
      <c r="E17" s="521"/>
      <c r="F17" s="522"/>
      <c r="G17" s="309">
        <v>3</v>
      </c>
      <c r="H17" s="309">
        <v>5</v>
      </c>
      <c r="I17" s="309">
        <v>5</v>
      </c>
      <c r="J17" s="309">
        <v>5</v>
      </c>
      <c r="K17" s="309">
        <v>4</v>
      </c>
      <c r="L17" s="311"/>
      <c r="M17" s="606">
        <f>SUM(G17:L17)</f>
        <v>22</v>
      </c>
      <c r="N17" s="607"/>
      <c r="O17" s="45"/>
      <c r="Q17" s="33"/>
      <c r="R17" s="33"/>
      <c r="S17" s="33"/>
      <c r="T17" s="33"/>
    </row>
    <row r="18" spans="1:20" ht="13.5" thickBot="1" x14ac:dyDescent="0.25">
      <c r="A18" s="36"/>
      <c r="B18" s="558" t="str">
        <f>Januar!$B$18</f>
        <v>Normal arbeidstid pr dag er timer:</v>
      </c>
      <c r="C18" s="559"/>
      <c r="D18" s="559"/>
      <c r="E18" s="560"/>
      <c r="F18" s="322">
        <f>Januar!$F$18</f>
        <v>0.3125</v>
      </c>
      <c r="G18" s="136">
        <f t="shared" ref="G18:K18" si="3">$F$18*G17</f>
        <v>0.9375</v>
      </c>
      <c r="H18" s="136">
        <f t="shared" si="3"/>
        <v>1.5625</v>
      </c>
      <c r="I18" s="136">
        <f t="shared" si="3"/>
        <v>1.5625</v>
      </c>
      <c r="J18" s="136">
        <f t="shared" si="3"/>
        <v>1.5625</v>
      </c>
      <c r="K18" s="136">
        <f t="shared" si="3"/>
        <v>1.25</v>
      </c>
      <c r="L18" s="216"/>
      <c r="M18" s="594"/>
      <c r="N18" s="595"/>
    </row>
    <row r="19" spans="1:20" ht="13.5" thickBot="1" x14ac:dyDescent="0.25">
      <c r="B19" s="576" t="str">
        <f>Oktober!$B$19</f>
        <v>Overtid:</v>
      </c>
      <c r="C19" s="577"/>
      <c r="D19" s="577"/>
      <c r="E19" s="577"/>
      <c r="F19" s="615"/>
      <c r="G19" s="139">
        <f>SUM(N31:N35)</f>
        <v>0</v>
      </c>
      <c r="H19" s="135">
        <f>SUM(N36:N42)</f>
        <v>0</v>
      </c>
      <c r="I19" s="135">
        <f>SUM(N43:N49)</f>
        <v>0</v>
      </c>
      <c r="J19" s="135">
        <f>SUM(N50:N56)</f>
        <v>0</v>
      </c>
      <c r="K19" s="135">
        <f>SUM(N57:N60)</f>
        <v>0</v>
      </c>
      <c r="L19" s="219"/>
      <c r="M19" s="604">
        <f>SUM(G19:L19)</f>
        <v>0</v>
      </c>
      <c r="N19" s="562"/>
      <c r="O19" s="49"/>
    </row>
    <row r="20" spans="1:20" x14ac:dyDescent="0.2">
      <c r="B20" s="242"/>
      <c r="C20" s="242"/>
      <c r="D20" s="242"/>
      <c r="E20" s="242"/>
      <c r="F20" s="242"/>
      <c r="G20" s="50"/>
      <c r="H20" s="50"/>
      <c r="I20" s="50"/>
      <c r="J20" s="50"/>
      <c r="K20" s="50"/>
      <c r="L20" s="50"/>
      <c r="M20" s="45"/>
      <c r="N20" s="45"/>
      <c r="O20" s="49"/>
    </row>
    <row r="21" spans="1:20" ht="13.5" thickBot="1" x14ac:dyDescent="0.25">
      <c r="A21" s="495" t="s">
        <v>182</v>
      </c>
      <c r="B21" s="496"/>
      <c r="C21" s="496"/>
      <c r="D21" s="496"/>
      <c r="I21" s="50"/>
      <c r="J21" s="50"/>
      <c r="K21" s="50"/>
      <c r="L21" s="50"/>
      <c r="M21" s="50"/>
      <c r="N21" s="50"/>
      <c r="O21" s="51"/>
    </row>
    <row r="22" spans="1:20" x14ac:dyDescent="0.2">
      <c r="A22" s="567"/>
      <c r="B22" s="498"/>
      <c r="C22" s="498"/>
      <c r="D22" s="498"/>
      <c r="E22" s="498"/>
      <c r="F22" s="498"/>
      <c r="G22" s="498"/>
      <c r="H22" s="498"/>
      <c r="I22" s="498"/>
      <c r="J22" s="498"/>
      <c r="K22" s="498"/>
      <c r="L22" s="498"/>
      <c r="M22" s="498"/>
      <c r="N22" s="498"/>
      <c r="O22" s="499"/>
    </row>
    <row r="23" spans="1:20" x14ac:dyDescent="0.2">
      <c r="A23" s="500"/>
      <c r="B23" s="501"/>
      <c r="C23" s="501"/>
      <c r="D23" s="501"/>
      <c r="E23" s="501"/>
      <c r="F23" s="501"/>
      <c r="G23" s="501"/>
      <c r="H23" s="501"/>
      <c r="I23" s="501"/>
      <c r="J23" s="501"/>
      <c r="K23" s="501"/>
      <c r="L23" s="501"/>
      <c r="M23" s="501"/>
      <c r="N23" s="501"/>
      <c r="O23" s="502"/>
    </row>
    <row r="24" spans="1:20" x14ac:dyDescent="0.2">
      <c r="A24" s="500"/>
      <c r="B24" s="501"/>
      <c r="C24" s="501"/>
      <c r="D24" s="501"/>
      <c r="E24" s="501"/>
      <c r="F24" s="501"/>
      <c r="G24" s="501"/>
      <c r="H24" s="501"/>
      <c r="I24" s="501"/>
      <c r="J24" s="501"/>
      <c r="K24" s="501"/>
      <c r="L24" s="501"/>
      <c r="M24" s="501"/>
      <c r="N24" s="501"/>
      <c r="O24" s="502"/>
    </row>
    <row r="25" spans="1:20" x14ac:dyDescent="0.2">
      <c r="A25" s="500"/>
      <c r="B25" s="501"/>
      <c r="C25" s="501"/>
      <c r="D25" s="501"/>
      <c r="E25" s="501"/>
      <c r="F25" s="501"/>
      <c r="G25" s="501"/>
      <c r="H25" s="501"/>
      <c r="I25" s="501"/>
      <c r="J25" s="501"/>
      <c r="K25" s="501"/>
      <c r="L25" s="501"/>
      <c r="M25" s="501"/>
      <c r="N25" s="501"/>
      <c r="O25" s="502"/>
    </row>
    <row r="26" spans="1:20" ht="13.5" thickBot="1" x14ac:dyDescent="0.25">
      <c r="A26" s="503"/>
      <c r="B26" s="504"/>
      <c r="C26" s="504"/>
      <c r="D26" s="504"/>
      <c r="E26" s="504"/>
      <c r="F26" s="504"/>
      <c r="G26" s="504"/>
      <c r="H26" s="504"/>
      <c r="I26" s="504"/>
      <c r="J26" s="504"/>
      <c r="K26" s="504"/>
      <c r="L26" s="504"/>
      <c r="M26" s="504"/>
      <c r="N26" s="504"/>
      <c r="O26" s="505"/>
    </row>
    <row r="27" spans="1:20" ht="13.5" thickBot="1" x14ac:dyDescent="0.25">
      <c r="A27" s="241"/>
      <c r="B27" s="241"/>
      <c r="C27" s="241"/>
      <c r="D27" s="241"/>
      <c r="E27" s="241"/>
      <c r="F27" s="241"/>
      <c r="G27" s="241"/>
      <c r="H27" s="241"/>
      <c r="I27" s="241"/>
      <c r="J27" s="241"/>
      <c r="K27" s="241"/>
      <c r="L27" s="241"/>
      <c r="M27" s="241"/>
      <c r="N27" s="241"/>
      <c r="O27" s="241"/>
    </row>
    <row r="28" spans="1:20" ht="13.5" x14ac:dyDescent="0.25">
      <c r="A28" s="52"/>
      <c r="B28" s="53"/>
      <c r="C28" s="542" t="s">
        <v>26</v>
      </c>
      <c r="D28" s="543"/>
      <c r="E28" s="544"/>
      <c r="F28" s="532" t="s">
        <v>14</v>
      </c>
      <c r="G28" s="533"/>
      <c r="H28" s="568"/>
      <c r="I28" s="534" t="s">
        <v>73</v>
      </c>
      <c r="J28" s="535"/>
      <c r="K28" s="536"/>
      <c r="L28" s="545" t="str">
        <f>Oktober!$L$28</f>
        <v xml:space="preserve">Overtid </v>
      </c>
      <c r="M28" s="546"/>
      <c r="N28" s="547"/>
      <c r="O28" s="54" t="s">
        <v>6</v>
      </c>
    </row>
    <row r="29" spans="1:20" ht="13.5" thickBot="1" x14ac:dyDescent="0.25">
      <c r="A29" s="55" t="s">
        <v>1</v>
      </c>
      <c r="B29" s="56" t="s">
        <v>3</v>
      </c>
      <c r="C29" s="57" t="s">
        <v>4</v>
      </c>
      <c r="D29" s="57" t="s">
        <v>5</v>
      </c>
      <c r="E29" s="57" t="s">
        <v>2</v>
      </c>
      <c r="F29" s="58" t="s">
        <v>4</v>
      </c>
      <c r="G29" s="59" t="s">
        <v>5</v>
      </c>
      <c r="H29" s="60" t="s">
        <v>2</v>
      </c>
      <c r="I29" s="61" t="s">
        <v>5</v>
      </c>
      <c r="J29" s="62" t="s">
        <v>4</v>
      </c>
      <c r="K29" s="63" t="s">
        <v>2</v>
      </c>
      <c r="L29" s="64" t="s">
        <v>4</v>
      </c>
      <c r="M29" s="64" t="s">
        <v>5</v>
      </c>
      <c r="N29" s="64" t="s">
        <v>2</v>
      </c>
      <c r="O29" s="65"/>
    </row>
    <row r="30" spans="1:20" x14ac:dyDescent="0.2">
      <c r="A30" s="66"/>
      <c r="B30" s="67"/>
      <c r="C30" s="68"/>
      <c r="D30" s="69"/>
      <c r="E30" s="70"/>
      <c r="F30" s="68"/>
      <c r="G30" s="69"/>
      <c r="H30" s="70"/>
      <c r="I30" s="73"/>
      <c r="J30" s="73"/>
      <c r="K30" s="74"/>
      <c r="L30" s="68"/>
      <c r="M30" s="69"/>
      <c r="N30" s="70"/>
      <c r="O30" s="75"/>
    </row>
    <row r="31" spans="1:20" x14ac:dyDescent="0.2">
      <c r="A31" s="327">
        <f>Oktober!$A$61+1</f>
        <v>41578</v>
      </c>
      <c r="B31" s="345" t="s">
        <v>9</v>
      </c>
      <c r="C31" s="346"/>
      <c r="D31" s="346"/>
      <c r="E31" s="341">
        <f t="shared" ref="E31:E36" si="4">SUM(D31-C31)</f>
        <v>0</v>
      </c>
      <c r="F31" s="331"/>
      <c r="G31" s="332"/>
      <c r="H31" s="348">
        <f t="shared" ref="H31:H36" si="5">SUM(G31-F31)</f>
        <v>0</v>
      </c>
      <c r="I31" s="335"/>
      <c r="J31" s="335"/>
      <c r="K31" s="343">
        <f t="shared" ref="K31:K36" si="6">SUM(J31-I31)</f>
        <v>0</v>
      </c>
      <c r="L31" s="337"/>
      <c r="M31" s="338"/>
      <c r="N31" s="344">
        <f t="shared" ref="N31:N36" si="7">SUM(M31-L31)</f>
        <v>0</v>
      </c>
      <c r="O31" s="31" t="s">
        <v>58</v>
      </c>
    </row>
    <row r="32" spans="1:20" x14ac:dyDescent="0.2">
      <c r="A32" s="327">
        <f>A31+1</f>
        <v>41579</v>
      </c>
      <c r="B32" s="345" t="s">
        <v>10</v>
      </c>
      <c r="C32" s="346"/>
      <c r="D32" s="346"/>
      <c r="E32" s="341">
        <f t="shared" si="4"/>
        <v>0</v>
      </c>
      <c r="F32" s="331"/>
      <c r="G32" s="332"/>
      <c r="H32" s="348">
        <f t="shared" si="5"/>
        <v>0</v>
      </c>
      <c r="I32" s="335"/>
      <c r="J32" s="335"/>
      <c r="K32" s="343">
        <f t="shared" si="6"/>
        <v>0</v>
      </c>
      <c r="L32" s="337"/>
      <c r="M32" s="338"/>
      <c r="N32" s="344">
        <f t="shared" si="7"/>
        <v>0</v>
      </c>
      <c r="O32" s="31"/>
    </row>
    <row r="33" spans="1:15" s="98" customFormat="1" x14ac:dyDescent="0.2">
      <c r="A33" s="327">
        <f t="shared" ref="A33:A60" si="8">A32+1</f>
        <v>41580</v>
      </c>
      <c r="B33" s="345" t="s">
        <v>11</v>
      </c>
      <c r="C33" s="346"/>
      <c r="D33" s="346"/>
      <c r="E33" s="341">
        <f t="shared" si="4"/>
        <v>0</v>
      </c>
      <c r="F33" s="331"/>
      <c r="G33" s="332"/>
      <c r="H33" s="348">
        <f t="shared" si="5"/>
        <v>0</v>
      </c>
      <c r="I33" s="335"/>
      <c r="J33" s="335"/>
      <c r="K33" s="343">
        <f t="shared" si="6"/>
        <v>0</v>
      </c>
      <c r="L33" s="337"/>
      <c r="M33" s="338"/>
      <c r="N33" s="344">
        <f t="shared" si="7"/>
        <v>0</v>
      </c>
      <c r="O33" s="31"/>
    </row>
    <row r="34" spans="1:15" x14ac:dyDescent="0.2">
      <c r="A34" s="277">
        <f t="shared" si="8"/>
        <v>41581</v>
      </c>
      <c r="B34" s="293" t="s">
        <v>12</v>
      </c>
      <c r="C34" s="324"/>
      <c r="D34" s="324"/>
      <c r="E34" s="281">
        <f t="shared" si="4"/>
        <v>0</v>
      </c>
      <c r="F34" s="282"/>
      <c r="G34" s="283"/>
      <c r="H34" s="432">
        <f t="shared" si="5"/>
        <v>0</v>
      </c>
      <c r="I34" s="286"/>
      <c r="J34" s="286"/>
      <c r="K34" s="287">
        <f t="shared" si="6"/>
        <v>0</v>
      </c>
      <c r="L34" s="288"/>
      <c r="M34" s="289"/>
      <c r="N34" s="290">
        <f t="shared" si="7"/>
        <v>0</v>
      </c>
      <c r="O34" s="291"/>
    </row>
    <row r="35" spans="1:15" x14ac:dyDescent="0.2">
      <c r="A35" s="277">
        <f t="shared" si="8"/>
        <v>41582</v>
      </c>
      <c r="B35" s="293" t="s">
        <v>13</v>
      </c>
      <c r="C35" s="324"/>
      <c r="D35" s="324"/>
      <c r="E35" s="303">
        <f t="shared" si="4"/>
        <v>0</v>
      </c>
      <c r="F35" s="282"/>
      <c r="G35" s="283"/>
      <c r="H35" s="294">
        <f t="shared" si="5"/>
        <v>0</v>
      </c>
      <c r="I35" s="286"/>
      <c r="J35" s="286"/>
      <c r="K35" s="295">
        <f t="shared" si="6"/>
        <v>0</v>
      </c>
      <c r="L35" s="288"/>
      <c r="M35" s="289"/>
      <c r="N35" s="296">
        <f t="shared" si="7"/>
        <v>0</v>
      </c>
      <c r="O35" s="291"/>
    </row>
    <row r="36" spans="1:15" x14ac:dyDescent="0.2">
      <c r="A36" s="327">
        <f t="shared" si="8"/>
        <v>41583</v>
      </c>
      <c r="B36" s="345" t="s">
        <v>7</v>
      </c>
      <c r="C36" s="346"/>
      <c r="D36" s="346"/>
      <c r="E36" s="330">
        <f t="shared" si="4"/>
        <v>0</v>
      </c>
      <c r="F36" s="331"/>
      <c r="G36" s="332"/>
      <c r="H36" s="347">
        <f t="shared" si="5"/>
        <v>0</v>
      </c>
      <c r="I36" s="335"/>
      <c r="J36" s="335"/>
      <c r="K36" s="336">
        <f t="shared" si="6"/>
        <v>0</v>
      </c>
      <c r="L36" s="337"/>
      <c r="M36" s="338"/>
      <c r="N36" s="339">
        <f t="shared" si="7"/>
        <v>0</v>
      </c>
      <c r="O36" s="31" t="s">
        <v>59</v>
      </c>
    </row>
    <row r="37" spans="1:15" x14ac:dyDescent="0.2">
      <c r="A37" s="327">
        <f t="shared" si="8"/>
        <v>41584</v>
      </c>
      <c r="B37" s="345" t="s">
        <v>8</v>
      </c>
      <c r="C37" s="346"/>
      <c r="D37" s="346"/>
      <c r="E37" s="341">
        <f t="shared" ref="E37:E60" si="9">SUM(D37-C37)</f>
        <v>0</v>
      </c>
      <c r="F37" s="331"/>
      <c r="G37" s="332"/>
      <c r="H37" s="348">
        <f t="shared" ref="H37:H60" si="10">SUM(G37-F37)</f>
        <v>0</v>
      </c>
      <c r="I37" s="335"/>
      <c r="J37" s="335"/>
      <c r="K37" s="343">
        <f t="shared" ref="K37:K50" si="11">SUM(J37-I37)</f>
        <v>0</v>
      </c>
      <c r="L37" s="337"/>
      <c r="M37" s="338"/>
      <c r="N37" s="344">
        <f t="shared" ref="N37:N60" si="12">SUM(M37-L37)</f>
        <v>0</v>
      </c>
      <c r="O37" s="31"/>
    </row>
    <row r="38" spans="1:15" x14ac:dyDescent="0.2">
      <c r="A38" s="327">
        <f t="shared" si="8"/>
        <v>41585</v>
      </c>
      <c r="B38" s="345" t="s">
        <v>9</v>
      </c>
      <c r="C38" s="346"/>
      <c r="D38" s="346"/>
      <c r="E38" s="341">
        <f t="shared" si="9"/>
        <v>0</v>
      </c>
      <c r="F38" s="331"/>
      <c r="G38" s="332"/>
      <c r="H38" s="348">
        <f t="shared" si="10"/>
        <v>0</v>
      </c>
      <c r="I38" s="335"/>
      <c r="J38" s="335"/>
      <c r="K38" s="343">
        <f t="shared" si="11"/>
        <v>0</v>
      </c>
      <c r="L38" s="337"/>
      <c r="M38" s="338"/>
      <c r="N38" s="344">
        <f t="shared" si="12"/>
        <v>0</v>
      </c>
      <c r="O38" s="31"/>
    </row>
    <row r="39" spans="1:15" x14ac:dyDescent="0.2">
      <c r="A39" s="327">
        <f t="shared" si="8"/>
        <v>41586</v>
      </c>
      <c r="B39" s="345" t="s">
        <v>10</v>
      </c>
      <c r="C39" s="346"/>
      <c r="D39" s="346"/>
      <c r="E39" s="341">
        <f t="shared" si="9"/>
        <v>0</v>
      </c>
      <c r="F39" s="331"/>
      <c r="G39" s="332"/>
      <c r="H39" s="348">
        <f t="shared" si="10"/>
        <v>0</v>
      </c>
      <c r="I39" s="335"/>
      <c r="J39" s="335"/>
      <c r="K39" s="343">
        <f t="shared" si="11"/>
        <v>0</v>
      </c>
      <c r="L39" s="337"/>
      <c r="M39" s="338"/>
      <c r="N39" s="344">
        <f t="shared" si="12"/>
        <v>0</v>
      </c>
      <c r="O39" s="31"/>
    </row>
    <row r="40" spans="1:15" s="98" customFormat="1" x14ac:dyDescent="0.2">
      <c r="A40" s="327">
        <f t="shared" si="8"/>
        <v>41587</v>
      </c>
      <c r="B40" s="345" t="s">
        <v>11</v>
      </c>
      <c r="C40" s="346"/>
      <c r="D40" s="346"/>
      <c r="E40" s="341">
        <f t="shared" si="9"/>
        <v>0</v>
      </c>
      <c r="F40" s="331"/>
      <c r="G40" s="332"/>
      <c r="H40" s="348">
        <f t="shared" si="10"/>
        <v>0</v>
      </c>
      <c r="I40" s="335"/>
      <c r="J40" s="335"/>
      <c r="K40" s="343">
        <f t="shared" si="11"/>
        <v>0</v>
      </c>
      <c r="L40" s="337"/>
      <c r="M40" s="338"/>
      <c r="N40" s="344">
        <f t="shared" si="12"/>
        <v>0</v>
      </c>
      <c r="O40" s="31"/>
    </row>
    <row r="41" spans="1:15" x14ac:dyDescent="0.2">
      <c r="A41" s="277">
        <f t="shared" si="8"/>
        <v>41588</v>
      </c>
      <c r="B41" s="293" t="s">
        <v>12</v>
      </c>
      <c r="C41" s="324"/>
      <c r="D41" s="324"/>
      <c r="E41" s="281">
        <f t="shared" si="9"/>
        <v>0</v>
      </c>
      <c r="F41" s="282"/>
      <c r="G41" s="283"/>
      <c r="H41" s="432">
        <f t="shared" si="10"/>
        <v>0</v>
      </c>
      <c r="I41" s="286"/>
      <c r="J41" s="286"/>
      <c r="K41" s="287">
        <f t="shared" si="11"/>
        <v>0</v>
      </c>
      <c r="L41" s="288"/>
      <c r="M41" s="289"/>
      <c r="N41" s="290">
        <f t="shared" si="12"/>
        <v>0</v>
      </c>
      <c r="O41" s="291"/>
    </row>
    <row r="42" spans="1:15" x14ac:dyDescent="0.2">
      <c r="A42" s="277">
        <f t="shared" si="8"/>
        <v>41589</v>
      </c>
      <c r="B42" s="293" t="s">
        <v>13</v>
      </c>
      <c r="C42" s="324"/>
      <c r="D42" s="324"/>
      <c r="E42" s="303">
        <f t="shared" si="9"/>
        <v>0</v>
      </c>
      <c r="F42" s="282"/>
      <c r="G42" s="283"/>
      <c r="H42" s="294">
        <f t="shared" si="10"/>
        <v>0</v>
      </c>
      <c r="I42" s="286"/>
      <c r="J42" s="286"/>
      <c r="K42" s="295">
        <f t="shared" si="11"/>
        <v>0</v>
      </c>
      <c r="L42" s="288"/>
      <c r="M42" s="289"/>
      <c r="N42" s="296">
        <f t="shared" si="12"/>
        <v>0</v>
      </c>
      <c r="O42" s="291"/>
    </row>
    <row r="43" spans="1:15" x14ac:dyDescent="0.2">
      <c r="A43" s="327">
        <f t="shared" si="8"/>
        <v>41590</v>
      </c>
      <c r="B43" s="345" t="s">
        <v>7</v>
      </c>
      <c r="C43" s="346"/>
      <c r="D43" s="346"/>
      <c r="E43" s="330">
        <f t="shared" si="9"/>
        <v>0</v>
      </c>
      <c r="F43" s="331"/>
      <c r="G43" s="332"/>
      <c r="H43" s="347">
        <f t="shared" si="10"/>
        <v>0</v>
      </c>
      <c r="I43" s="335"/>
      <c r="J43" s="335"/>
      <c r="K43" s="336">
        <f t="shared" si="11"/>
        <v>0</v>
      </c>
      <c r="L43" s="337"/>
      <c r="M43" s="338"/>
      <c r="N43" s="339">
        <f t="shared" si="12"/>
        <v>0</v>
      </c>
      <c r="O43" s="31" t="s">
        <v>60</v>
      </c>
    </row>
    <row r="44" spans="1:15" x14ac:dyDescent="0.2">
      <c r="A44" s="327">
        <f t="shared" si="8"/>
        <v>41591</v>
      </c>
      <c r="B44" s="345" t="s">
        <v>8</v>
      </c>
      <c r="C44" s="346"/>
      <c r="D44" s="346"/>
      <c r="E44" s="341">
        <f t="shared" si="9"/>
        <v>0</v>
      </c>
      <c r="F44" s="331"/>
      <c r="G44" s="332"/>
      <c r="H44" s="348">
        <f t="shared" si="10"/>
        <v>0</v>
      </c>
      <c r="I44" s="335"/>
      <c r="J44" s="335"/>
      <c r="K44" s="343">
        <f t="shared" si="11"/>
        <v>0</v>
      </c>
      <c r="L44" s="337"/>
      <c r="M44" s="338"/>
      <c r="N44" s="344">
        <f t="shared" si="12"/>
        <v>0</v>
      </c>
      <c r="O44" s="31"/>
    </row>
    <row r="45" spans="1:15" x14ac:dyDescent="0.2">
      <c r="A45" s="327">
        <f t="shared" si="8"/>
        <v>41592</v>
      </c>
      <c r="B45" s="345" t="s">
        <v>9</v>
      </c>
      <c r="C45" s="346"/>
      <c r="D45" s="346"/>
      <c r="E45" s="341">
        <f t="shared" si="9"/>
        <v>0</v>
      </c>
      <c r="F45" s="331"/>
      <c r="G45" s="332"/>
      <c r="H45" s="348">
        <f t="shared" si="10"/>
        <v>0</v>
      </c>
      <c r="I45" s="335"/>
      <c r="J45" s="335"/>
      <c r="K45" s="343">
        <f t="shared" si="11"/>
        <v>0</v>
      </c>
      <c r="L45" s="337"/>
      <c r="M45" s="338"/>
      <c r="N45" s="344">
        <f t="shared" si="12"/>
        <v>0</v>
      </c>
      <c r="O45" s="31"/>
    </row>
    <row r="46" spans="1:15" x14ac:dyDescent="0.2">
      <c r="A46" s="327">
        <f t="shared" si="8"/>
        <v>41593</v>
      </c>
      <c r="B46" s="345" t="s">
        <v>10</v>
      </c>
      <c r="C46" s="346"/>
      <c r="D46" s="346"/>
      <c r="E46" s="341">
        <f t="shared" si="9"/>
        <v>0</v>
      </c>
      <c r="F46" s="331"/>
      <c r="G46" s="332"/>
      <c r="H46" s="348">
        <f t="shared" si="10"/>
        <v>0</v>
      </c>
      <c r="I46" s="335"/>
      <c r="J46" s="335"/>
      <c r="K46" s="343">
        <f t="shared" si="11"/>
        <v>0</v>
      </c>
      <c r="L46" s="337"/>
      <c r="M46" s="338"/>
      <c r="N46" s="344">
        <f t="shared" si="12"/>
        <v>0</v>
      </c>
      <c r="O46" s="31"/>
    </row>
    <row r="47" spans="1:15" s="98" customFormat="1" x14ac:dyDescent="0.2">
      <c r="A47" s="327">
        <f t="shared" si="8"/>
        <v>41594</v>
      </c>
      <c r="B47" s="345" t="s">
        <v>11</v>
      </c>
      <c r="C47" s="346"/>
      <c r="D47" s="346"/>
      <c r="E47" s="341">
        <f t="shared" si="9"/>
        <v>0</v>
      </c>
      <c r="F47" s="331"/>
      <c r="G47" s="332"/>
      <c r="H47" s="348">
        <f t="shared" si="10"/>
        <v>0</v>
      </c>
      <c r="I47" s="335"/>
      <c r="J47" s="335"/>
      <c r="K47" s="343">
        <f t="shared" si="11"/>
        <v>0</v>
      </c>
      <c r="L47" s="337"/>
      <c r="M47" s="338"/>
      <c r="N47" s="344">
        <f t="shared" si="12"/>
        <v>0</v>
      </c>
      <c r="O47" s="31"/>
    </row>
    <row r="48" spans="1:15" x14ac:dyDescent="0.2">
      <c r="A48" s="277">
        <f t="shared" si="8"/>
        <v>41595</v>
      </c>
      <c r="B48" s="293" t="s">
        <v>12</v>
      </c>
      <c r="C48" s="324"/>
      <c r="D48" s="324"/>
      <c r="E48" s="281">
        <f t="shared" si="9"/>
        <v>0</v>
      </c>
      <c r="F48" s="282"/>
      <c r="G48" s="283"/>
      <c r="H48" s="432">
        <f t="shared" si="10"/>
        <v>0</v>
      </c>
      <c r="I48" s="286"/>
      <c r="J48" s="286"/>
      <c r="K48" s="287">
        <f t="shared" si="11"/>
        <v>0</v>
      </c>
      <c r="L48" s="288"/>
      <c r="M48" s="289"/>
      <c r="N48" s="290">
        <f t="shared" si="12"/>
        <v>0</v>
      </c>
      <c r="O48" s="291"/>
    </row>
    <row r="49" spans="1:17" x14ac:dyDescent="0.2">
      <c r="A49" s="277">
        <f t="shared" si="8"/>
        <v>41596</v>
      </c>
      <c r="B49" s="293" t="s">
        <v>13</v>
      </c>
      <c r="C49" s="324"/>
      <c r="D49" s="324"/>
      <c r="E49" s="303">
        <f t="shared" si="9"/>
        <v>0</v>
      </c>
      <c r="F49" s="282"/>
      <c r="G49" s="283"/>
      <c r="H49" s="294">
        <f t="shared" si="10"/>
        <v>0</v>
      </c>
      <c r="I49" s="286"/>
      <c r="J49" s="286"/>
      <c r="K49" s="295">
        <f t="shared" si="11"/>
        <v>0</v>
      </c>
      <c r="L49" s="288"/>
      <c r="M49" s="289"/>
      <c r="N49" s="296">
        <f t="shared" si="12"/>
        <v>0</v>
      </c>
      <c r="O49" s="291"/>
    </row>
    <row r="50" spans="1:17" x14ac:dyDescent="0.2">
      <c r="A50" s="327">
        <f t="shared" si="8"/>
        <v>41597</v>
      </c>
      <c r="B50" s="345" t="s">
        <v>7</v>
      </c>
      <c r="C50" s="346"/>
      <c r="D50" s="346"/>
      <c r="E50" s="330">
        <f t="shared" si="9"/>
        <v>0</v>
      </c>
      <c r="F50" s="331"/>
      <c r="G50" s="332"/>
      <c r="H50" s="347">
        <f t="shared" si="10"/>
        <v>0</v>
      </c>
      <c r="I50" s="335"/>
      <c r="J50" s="335"/>
      <c r="K50" s="336">
        <f t="shared" si="11"/>
        <v>0</v>
      </c>
      <c r="L50" s="337"/>
      <c r="M50" s="338"/>
      <c r="N50" s="339">
        <f t="shared" si="12"/>
        <v>0</v>
      </c>
      <c r="O50" s="31" t="s">
        <v>61</v>
      </c>
    </row>
    <row r="51" spans="1:17" x14ac:dyDescent="0.2">
      <c r="A51" s="327">
        <f t="shared" si="8"/>
        <v>41598</v>
      </c>
      <c r="B51" s="345" t="s">
        <v>8</v>
      </c>
      <c r="C51" s="346"/>
      <c r="D51" s="346"/>
      <c r="E51" s="341">
        <f t="shared" si="9"/>
        <v>0</v>
      </c>
      <c r="F51" s="331"/>
      <c r="G51" s="332"/>
      <c r="H51" s="348">
        <f t="shared" si="10"/>
        <v>0</v>
      </c>
      <c r="I51" s="335"/>
      <c r="J51" s="335"/>
      <c r="K51" s="343">
        <f t="shared" ref="K51:K60" si="13">SUM(J51-I51)</f>
        <v>0</v>
      </c>
      <c r="L51" s="337"/>
      <c r="M51" s="338"/>
      <c r="N51" s="344">
        <f t="shared" si="12"/>
        <v>0</v>
      </c>
      <c r="O51" s="31"/>
    </row>
    <row r="52" spans="1:17" x14ac:dyDescent="0.2">
      <c r="A52" s="327">
        <f t="shared" si="8"/>
        <v>41599</v>
      </c>
      <c r="B52" s="345" t="s">
        <v>9</v>
      </c>
      <c r="C52" s="346"/>
      <c r="D52" s="346"/>
      <c r="E52" s="341">
        <f t="shared" si="9"/>
        <v>0</v>
      </c>
      <c r="F52" s="331"/>
      <c r="G52" s="332"/>
      <c r="H52" s="348">
        <f t="shared" si="10"/>
        <v>0</v>
      </c>
      <c r="I52" s="335"/>
      <c r="J52" s="335"/>
      <c r="K52" s="343">
        <f t="shared" si="13"/>
        <v>0</v>
      </c>
      <c r="L52" s="337"/>
      <c r="M52" s="338"/>
      <c r="N52" s="344">
        <f t="shared" si="12"/>
        <v>0</v>
      </c>
      <c r="O52" s="31"/>
    </row>
    <row r="53" spans="1:17" x14ac:dyDescent="0.2">
      <c r="A53" s="327">
        <f t="shared" si="8"/>
        <v>41600</v>
      </c>
      <c r="B53" s="345" t="s">
        <v>10</v>
      </c>
      <c r="C53" s="346"/>
      <c r="D53" s="346"/>
      <c r="E53" s="341">
        <f t="shared" si="9"/>
        <v>0</v>
      </c>
      <c r="F53" s="331"/>
      <c r="G53" s="332"/>
      <c r="H53" s="348">
        <f t="shared" si="10"/>
        <v>0</v>
      </c>
      <c r="I53" s="335"/>
      <c r="J53" s="335"/>
      <c r="K53" s="343">
        <f t="shared" si="13"/>
        <v>0</v>
      </c>
      <c r="L53" s="337"/>
      <c r="M53" s="338"/>
      <c r="N53" s="344">
        <f t="shared" si="12"/>
        <v>0</v>
      </c>
      <c r="O53" s="31"/>
      <c r="Q53" s="33"/>
    </row>
    <row r="54" spans="1:17" s="98" customFormat="1" x14ac:dyDescent="0.2">
      <c r="A54" s="327">
        <f t="shared" si="8"/>
        <v>41601</v>
      </c>
      <c r="B54" s="345" t="s">
        <v>11</v>
      </c>
      <c r="C54" s="346"/>
      <c r="D54" s="346"/>
      <c r="E54" s="341">
        <f t="shared" si="9"/>
        <v>0</v>
      </c>
      <c r="F54" s="331"/>
      <c r="G54" s="332"/>
      <c r="H54" s="348">
        <f t="shared" si="10"/>
        <v>0</v>
      </c>
      <c r="I54" s="335"/>
      <c r="J54" s="335"/>
      <c r="K54" s="343">
        <f t="shared" si="13"/>
        <v>0</v>
      </c>
      <c r="L54" s="337"/>
      <c r="M54" s="338"/>
      <c r="N54" s="344">
        <f t="shared" si="12"/>
        <v>0</v>
      </c>
      <c r="O54" s="31"/>
      <c r="Q54" s="114"/>
    </row>
    <row r="55" spans="1:17" x14ac:dyDescent="0.2">
      <c r="A55" s="277">
        <f t="shared" si="8"/>
        <v>41602</v>
      </c>
      <c r="B55" s="293" t="s">
        <v>12</v>
      </c>
      <c r="C55" s="324"/>
      <c r="D55" s="324"/>
      <c r="E55" s="281">
        <f t="shared" si="9"/>
        <v>0</v>
      </c>
      <c r="F55" s="282"/>
      <c r="G55" s="283"/>
      <c r="H55" s="432">
        <f t="shared" si="10"/>
        <v>0</v>
      </c>
      <c r="I55" s="286"/>
      <c r="J55" s="286"/>
      <c r="K55" s="287">
        <f t="shared" si="13"/>
        <v>0</v>
      </c>
      <c r="L55" s="288"/>
      <c r="M55" s="289"/>
      <c r="N55" s="290">
        <f t="shared" si="12"/>
        <v>0</v>
      </c>
      <c r="O55" s="291"/>
      <c r="Q55" s="33"/>
    </row>
    <row r="56" spans="1:17" x14ac:dyDescent="0.2">
      <c r="A56" s="277">
        <f t="shared" si="8"/>
        <v>41603</v>
      </c>
      <c r="B56" s="293" t="s">
        <v>13</v>
      </c>
      <c r="C56" s="324"/>
      <c r="D56" s="324"/>
      <c r="E56" s="303">
        <f t="shared" si="9"/>
        <v>0</v>
      </c>
      <c r="F56" s="282"/>
      <c r="G56" s="283"/>
      <c r="H56" s="294">
        <f t="shared" si="10"/>
        <v>0</v>
      </c>
      <c r="I56" s="286"/>
      <c r="J56" s="286"/>
      <c r="K56" s="295">
        <f t="shared" si="13"/>
        <v>0</v>
      </c>
      <c r="L56" s="288"/>
      <c r="M56" s="289"/>
      <c r="N56" s="296">
        <f t="shared" si="12"/>
        <v>0</v>
      </c>
      <c r="O56" s="291"/>
      <c r="Q56" s="33"/>
    </row>
    <row r="57" spans="1:17" x14ac:dyDescent="0.2">
      <c r="A57" s="327">
        <f t="shared" si="8"/>
        <v>41604</v>
      </c>
      <c r="B57" s="345" t="s">
        <v>7</v>
      </c>
      <c r="C57" s="346"/>
      <c r="D57" s="346"/>
      <c r="E57" s="330">
        <f t="shared" si="9"/>
        <v>0</v>
      </c>
      <c r="F57" s="331"/>
      <c r="G57" s="332"/>
      <c r="H57" s="347">
        <f t="shared" si="10"/>
        <v>0</v>
      </c>
      <c r="I57" s="335"/>
      <c r="J57" s="335"/>
      <c r="K57" s="336">
        <f t="shared" si="13"/>
        <v>0</v>
      </c>
      <c r="L57" s="337"/>
      <c r="M57" s="338"/>
      <c r="N57" s="339">
        <f t="shared" si="12"/>
        <v>0</v>
      </c>
      <c r="O57" s="31" t="s">
        <v>62</v>
      </c>
      <c r="Q57" s="33"/>
    </row>
    <row r="58" spans="1:17" x14ac:dyDescent="0.2">
      <c r="A58" s="327">
        <f t="shared" si="8"/>
        <v>41605</v>
      </c>
      <c r="B58" s="345" t="s">
        <v>8</v>
      </c>
      <c r="C58" s="346"/>
      <c r="D58" s="346"/>
      <c r="E58" s="341">
        <f t="shared" si="9"/>
        <v>0</v>
      </c>
      <c r="F58" s="331"/>
      <c r="G58" s="332"/>
      <c r="H58" s="348">
        <f t="shared" si="10"/>
        <v>0</v>
      </c>
      <c r="I58" s="335"/>
      <c r="J58" s="335"/>
      <c r="K58" s="343">
        <f t="shared" si="13"/>
        <v>0</v>
      </c>
      <c r="L58" s="337"/>
      <c r="M58" s="338"/>
      <c r="N58" s="344">
        <f t="shared" si="12"/>
        <v>0</v>
      </c>
      <c r="O58" s="31"/>
      <c r="Q58" s="33"/>
    </row>
    <row r="59" spans="1:17" x14ac:dyDescent="0.2">
      <c r="A59" s="327">
        <f t="shared" si="8"/>
        <v>41606</v>
      </c>
      <c r="B59" s="345" t="s">
        <v>9</v>
      </c>
      <c r="C59" s="346"/>
      <c r="D59" s="346"/>
      <c r="E59" s="341">
        <f t="shared" si="9"/>
        <v>0</v>
      </c>
      <c r="F59" s="331"/>
      <c r="G59" s="332"/>
      <c r="H59" s="348">
        <f t="shared" si="10"/>
        <v>0</v>
      </c>
      <c r="I59" s="335"/>
      <c r="J59" s="335"/>
      <c r="K59" s="343">
        <f t="shared" si="13"/>
        <v>0</v>
      </c>
      <c r="L59" s="337"/>
      <c r="M59" s="338"/>
      <c r="N59" s="344">
        <f t="shared" si="12"/>
        <v>0</v>
      </c>
      <c r="O59" s="31"/>
      <c r="Q59" s="33"/>
    </row>
    <row r="60" spans="1:17" x14ac:dyDescent="0.2">
      <c r="A60" s="327">
        <f t="shared" si="8"/>
        <v>41607</v>
      </c>
      <c r="B60" s="345" t="s">
        <v>10</v>
      </c>
      <c r="C60" s="346"/>
      <c r="D60" s="346"/>
      <c r="E60" s="341">
        <f t="shared" si="9"/>
        <v>0</v>
      </c>
      <c r="F60" s="331"/>
      <c r="G60" s="332"/>
      <c r="H60" s="348">
        <f t="shared" si="10"/>
        <v>0</v>
      </c>
      <c r="I60" s="335"/>
      <c r="J60" s="335"/>
      <c r="K60" s="343">
        <f t="shared" si="13"/>
        <v>0</v>
      </c>
      <c r="L60" s="337"/>
      <c r="M60" s="338"/>
      <c r="N60" s="344">
        <f t="shared" si="12"/>
        <v>0</v>
      </c>
      <c r="O60" s="31"/>
      <c r="Q60" s="33"/>
    </row>
    <row r="61" spans="1:17" s="98" customFormat="1" ht="13.5" thickBot="1" x14ac:dyDescent="0.25">
      <c r="A61" s="77"/>
      <c r="B61" s="78"/>
      <c r="C61" s="261"/>
      <c r="D61" s="262"/>
      <c r="E61" s="254"/>
      <c r="F61" s="263"/>
      <c r="G61" s="264"/>
      <c r="H61" s="255"/>
      <c r="I61" s="265"/>
      <c r="J61" s="265"/>
      <c r="K61" s="256"/>
      <c r="L61" s="266"/>
      <c r="M61" s="267"/>
      <c r="N61" s="257"/>
      <c r="O61" s="32"/>
    </row>
    <row r="62" spans="1:17" ht="13.5" thickBot="1" x14ac:dyDescent="0.25"/>
    <row r="63" spans="1:17" x14ac:dyDescent="0.2">
      <c r="A63" s="506" t="s">
        <v>183</v>
      </c>
      <c r="B63" s="507"/>
      <c r="C63" s="507"/>
      <c r="D63" s="507"/>
      <c r="E63" s="507"/>
      <c r="F63" s="507"/>
      <c r="G63" s="221"/>
      <c r="H63" s="221"/>
      <c r="I63" s="507" t="s">
        <v>184</v>
      </c>
      <c r="J63" s="507"/>
      <c r="K63" s="507"/>
      <c r="L63" s="507"/>
      <c r="M63" s="507"/>
      <c r="N63" s="507"/>
      <c r="O63" s="222"/>
    </row>
    <row r="64" spans="1:17" x14ac:dyDescent="0.2">
      <c r="A64" s="224"/>
      <c r="B64" s="33"/>
      <c r="C64" s="33"/>
      <c r="D64" s="33"/>
      <c r="E64" s="33"/>
      <c r="F64" s="33"/>
      <c r="G64" s="33"/>
      <c r="H64" s="33"/>
      <c r="I64" s="33"/>
      <c r="J64" s="33"/>
      <c r="K64" s="33"/>
      <c r="L64" s="33"/>
      <c r="M64" s="33"/>
      <c r="N64" s="33"/>
      <c r="O64" s="223"/>
    </row>
    <row r="65" spans="1:15" x14ac:dyDescent="0.2">
      <c r="A65" s="224"/>
      <c r="B65" s="33"/>
      <c r="C65" s="33"/>
      <c r="D65" s="33"/>
      <c r="E65" s="33"/>
      <c r="F65" s="33"/>
      <c r="G65" s="33"/>
      <c r="H65" s="33"/>
      <c r="I65" s="33"/>
      <c r="J65" s="33"/>
      <c r="K65" s="33"/>
      <c r="L65" s="33"/>
      <c r="M65" s="33"/>
      <c r="N65" s="33"/>
      <c r="O65" s="223"/>
    </row>
    <row r="66" spans="1:15" x14ac:dyDescent="0.2">
      <c r="A66" s="224"/>
      <c r="B66" s="33"/>
      <c r="C66" s="33"/>
      <c r="D66" s="33"/>
      <c r="E66" s="33"/>
      <c r="F66" s="33"/>
      <c r="G66" s="33"/>
      <c r="H66" s="33"/>
      <c r="I66" s="33"/>
      <c r="J66" s="33"/>
      <c r="K66" s="33"/>
      <c r="L66" s="33"/>
      <c r="M66" s="33"/>
      <c r="N66" s="33"/>
      <c r="O66" s="223"/>
    </row>
    <row r="67" spans="1:15" x14ac:dyDescent="0.2">
      <c r="A67" s="224"/>
      <c r="B67" s="33"/>
      <c r="C67" s="33"/>
      <c r="D67" s="33"/>
      <c r="E67" s="33"/>
      <c r="F67" s="33"/>
      <c r="G67" s="33"/>
      <c r="H67" s="33"/>
      <c r="I67" s="33"/>
      <c r="J67" s="33"/>
      <c r="K67" s="33"/>
      <c r="L67" s="33"/>
      <c r="M67" s="33"/>
      <c r="N67" s="33"/>
      <c r="O67" s="223"/>
    </row>
    <row r="68" spans="1:15" x14ac:dyDescent="0.2">
      <c r="A68" s="240"/>
      <c r="B68" s="33"/>
      <c r="C68" s="33"/>
      <c r="D68" s="33"/>
      <c r="E68" s="33"/>
      <c r="F68" s="33"/>
      <c r="G68" s="33"/>
      <c r="H68" s="33"/>
      <c r="I68" s="541"/>
      <c r="J68" s="541"/>
      <c r="K68" s="33"/>
      <c r="L68" s="33"/>
      <c r="M68" s="33"/>
      <c r="N68" s="33"/>
      <c r="O68" s="223"/>
    </row>
    <row r="69" spans="1:15" ht="13.5" thickBot="1" x14ac:dyDescent="0.25">
      <c r="A69" s="225" t="s">
        <v>1</v>
      </c>
      <c r="B69" s="537" t="s">
        <v>185</v>
      </c>
      <c r="C69" s="537"/>
      <c r="D69" s="537"/>
      <c r="E69" s="537"/>
      <c r="F69" s="538"/>
      <c r="G69" s="539"/>
      <c r="H69" s="226"/>
      <c r="I69" s="227" t="s">
        <v>1</v>
      </c>
      <c r="J69" s="537" t="s">
        <v>185</v>
      </c>
      <c r="K69" s="537"/>
      <c r="L69" s="537"/>
      <c r="M69" s="537"/>
      <c r="N69" s="538"/>
      <c r="O69" s="540"/>
    </row>
  </sheetData>
  <sheetProtection algorithmName="SHA-512" hashValue="23V3Kqtj3ciOm2IBqZzegqRe7L13UyTxuXzcxnKUJw0qCG6AvvakatBiCOwjQaYMPR+3V/W8wISLSy+V9ologg==" saltValue="v1Nwr8Jlg/CXBGS/sCYZig==" spinCount="100000" sheet="1" selectLockedCells="1"/>
  <mergeCells count="47">
    <mergeCell ref="B19:F19"/>
    <mergeCell ref="M19:N19"/>
    <mergeCell ref="B69:G69"/>
    <mergeCell ref="J69:O69"/>
    <mergeCell ref="I68:J68"/>
    <mergeCell ref="A21:D21"/>
    <mergeCell ref="A22:O26"/>
    <mergeCell ref="A63:F63"/>
    <mergeCell ref="I63:N63"/>
    <mergeCell ref="C28:E28"/>
    <mergeCell ref="F28:H28"/>
    <mergeCell ref="I28:K28"/>
    <mergeCell ref="L28:N28"/>
    <mergeCell ref="B15:F15"/>
    <mergeCell ref="M18:N18"/>
    <mergeCell ref="B17:F17"/>
    <mergeCell ref="B18:E18"/>
    <mergeCell ref="B12:F12"/>
    <mergeCell ref="B14:F14"/>
    <mergeCell ref="B13:F13"/>
    <mergeCell ref="B16:F16"/>
    <mergeCell ref="M4:N4"/>
    <mergeCell ref="M17:N17"/>
    <mergeCell ref="M15:N15"/>
    <mergeCell ref="M16:N16"/>
    <mergeCell ref="K15:L15"/>
    <mergeCell ref="M14:N14"/>
    <mergeCell ref="M13:N13"/>
    <mergeCell ref="M11:N11"/>
    <mergeCell ref="M8:N8"/>
    <mergeCell ref="M9:N9"/>
    <mergeCell ref="E6:F6"/>
    <mergeCell ref="G6:L6"/>
    <mergeCell ref="B1:L1"/>
    <mergeCell ref="M10:N10"/>
    <mergeCell ref="M12:N12"/>
    <mergeCell ref="B4:L4"/>
    <mergeCell ref="B5:L5"/>
    <mergeCell ref="M5:N5"/>
    <mergeCell ref="B2:L2"/>
    <mergeCell ref="B10:F10"/>
    <mergeCell ref="B11:F11"/>
    <mergeCell ref="B9:C9"/>
    <mergeCell ref="E9:F9"/>
    <mergeCell ref="M1:N1"/>
    <mergeCell ref="M2:N2"/>
    <mergeCell ref="M6:N6"/>
  </mergeCells>
  <phoneticPr fontId="0" type="noConversion"/>
  <pageMargins left="0.19685039370078741" right="0.19685039370078741" top="0.70866141732283472" bottom="0.23622047244094491" header="0.23622047244094491" footer="0.23622047244094491"/>
  <pageSetup paperSize="9" scale="80" orientation="portrait" horizontalDpi="300" verticalDpi="300" r:id="rId1"/>
  <headerFooter alignWithMargins="0">
    <oddHeader>&amp;L&amp;F&amp;C&amp;D&amp;R&amp;A</oddHead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5">
    <pageSetUpPr fitToPage="1"/>
  </sheetPr>
  <dimension ref="A1:AC70"/>
  <sheetViews>
    <sheetView zoomScale="62" zoomScaleNormal="62" workbookViewId="0">
      <selection activeCell="C31" sqref="C31"/>
    </sheetView>
  </sheetViews>
  <sheetFormatPr baseColWidth="10" defaultRowHeight="12.75" x14ac:dyDescent="0.2"/>
  <cols>
    <col min="1" max="1" width="10.85546875" customWidth="1"/>
    <col min="2" max="2" width="9.140625" customWidth="1"/>
    <col min="3" max="5" width="7.42578125" customWidth="1"/>
    <col min="6" max="6" width="7.7109375" customWidth="1"/>
    <col min="7" max="14" width="7.42578125" customWidth="1"/>
    <col min="15" max="15" width="17.7109375" customWidth="1"/>
    <col min="16" max="16" width="11.5703125" customWidth="1"/>
    <col min="19" max="19" width="11.28515625" customWidth="1"/>
    <col min="24" max="24" width="15.28515625" bestFit="1" customWidth="1"/>
  </cols>
  <sheetData>
    <row r="1" spans="1:26" s="35" customFormat="1" ht="15.75" x14ac:dyDescent="0.25">
      <c r="A1" s="33"/>
      <c r="B1" s="445" t="s">
        <v>67</v>
      </c>
      <c r="C1" s="446"/>
      <c r="D1" s="446"/>
      <c r="E1" s="446"/>
      <c r="F1" s="446"/>
      <c r="G1" s="446"/>
      <c r="H1" s="446"/>
      <c r="I1" s="446"/>
      <c r="J1" s="446"/>
      <c r="K1" s="446"/>
      <c r="L1" s="447"/>
      <c r="M1" s="461">
        <f>SUM((M13+M15)-M16-M2)</f>
        <v>-78.3125</v>
      </c>
      <c r="N1" s="462"/>
      <c r="O1" s="34"/>
      <c r="P1" s="128"/>
    </row>
    <row r="2" spans="1:26" s="35" customFormat="1" ht="17.25" thickBot="1" x14ac:dyDescent="0.35">
      <c r="A2" s="33"/>
      <c r="B2" s="456" t="s">
        <v>66</v>
      </c>
      <c r="C2" s="457"/>
      <c r="D2" s="457"/>
      <c r="E2" s="457"/>
      <c r="F2" s="457"/>
      <c r="G2" s="457"/>
      <c r="H2" s="457"/>
      <c r="I2" s="457"/>
      <c r="J2" s="457"/>
      <c r="K2" s="457"/>
      <c r="L2" s="458"/>
      <c r="M2" s="454"/>
      <c r="N2" s="455"/>
      <c r="O2" s="34"/>
      <c r="P2" s="33"/>
      <c r="Q2" s="33"/>
      <c r="R2" s="33"/>
      <c r="S2" s="33"/>
      <c r="T2" s="33"/>
      <c r="U2" s="33"/>
      <c r="V2" s="33"/>
      <c r="W2" s="33"/>
      <c r="X2" s="33"/>
    </row>
    <row r="3" spans="1:26" s="35" customFormat="1" ht="10.5" customHeight="1" thickBot="1" x14ac:dyDescent="0.35">
      <c r="A3" s="120"/>
      <c r="B3" s="121"/>
      <c r="C3" s="121"/>
      <c r="D3" s="121"/>
      <c r="E3" s="121"/>
      <c r="F3" s="121"/>
      <c r="G3" s="121"/>
      <c r="H3" s="121"/>
      <c r="I3" s="121"/>
      <c r="J3" s="121"/>
      <c r="K3" s="121"/>
      <c r="L3" s="121"/>
      <c r="M3" s="119"/>
      <c r="N3" s="119"/>
      <c r="O3" s="34"/>
      <c r="P3" s="33"/>
      <c r="Q3" s="33"/>
      <c r="R3" s="33"/>
      <c r="S3" s="33"/>
      <c r="T3" s="33"/>
      <c r="U3" s="33"/>
      <c r="V3" s="33"/>
      <c r="W3" s="33"/>
      <c r="X3" s="33"/>
    </row>
    <row r="4" spans="1:26" s="35" customFormat="1" ht="16.5" x14ac:dyDescent="0.3">
      <c r="B4" s="448" t="str">
        <f>Januar!$B$4</f>
        <v>Sum overtid i år (AML § 10-6) Overføres til neste måned:</v>
      </c>
      <c r="C4" s="449"/>
      <c r="D4" s="449"/>
      <c r="E4" s="449"/>
      <c r="F4" s="449"/>
      <c r="G4" s="449"/>
      <c r="H4" s="449"/>
      <c r="I4" s="449"/>
      <c r="J4" s="449"/>
      <c r="K4" s="449"/>
      <c r="L4" s="449"/>
      <c r="M4" s="463">
        <f>SUM((November!M4)+M19)</f>
        <v>0</v>
      </c>
      <c r="N4" s="464"/>
      <c r="O4" s="34"/>
      <c r="P4" s="33"/>
      <c r="Q4" s="33"/>
      <c r="R4" s="33"/>
      <c r="S4" s="33"/>
      <c r="T4" s="33"/>
      <c r="U4" s="33"/>
      <c r="V4" s="33"/>
      <c r="W4" s="33"/>
      <c r="X4" s="33"/>
    </row>
    <row r="5" spans="1:26" s="35" customFormat="1" ht="17.25" thickBot="1" x14ac:dyDescent="0.35">
      <c r="B5" s="450" t="s">
        <v>65</v>
      </c>
      <c r="C5" s="451"/>
      <c r="D5" s="451"/>
      <c r="E5" s="451"/>
      <c r="F5" s="451"/>
      <c r="G5" s="451"/>
      <c r="H5" s="451"/>
      <c r="I5" s="451"/>
      <c r="J5" s="451"/>
      <c r="K5" s="451"/>
      <c r="L5" s="453"/>
      <c r="M5" s="454"/>
      <c r="N5" s="455"/>
      <c r="O5" s="34"/>
      <c r="P5" s="33"/>
      <c r="Q5" s="33"/>
      <c r="R5"/>
      <c r="S5"/>
      <c r="T5"/>
      <c r="U5"/>
      <c r="V5"/>
      <c r="W5"/>
      <c r="X5"/>
      <c r="Y5"/>
      <c r="Z5"/>
    </row>
    <row r="6" spans="1:26" s="35" customFormat="1" ht="17.25" thickBot="1" x14ac:dyDescent="0.35">
      <c r="B6" s="122" t="s">
        <v>68</v>
      </c>
      <c r="C6" s="118"/>
      <c r="D6" s="118"/>
      <c r="E6" s="565">
        <f>SUM(November!M6)</f>
        <v>0</v>
      </c>
      <c r="F6" s="566"/>
      <c r="G6" s="469" t="s">
        <v>69</v>
      </c>
      <c r="H6" s="469"/>
      <c r="I6" s="469"/>
      <c r="J6" s="469"/>
      <c r="K6" s="469"/>
      <c r="L6" s="469"/>
      <c r="M6" s="465">
        <f>SUM(E6+M19-M5)</f>
        <v>0</v>
      </c>
      <c r="N6" s="466"/>
      <c r="O6" s="34"/>
      <c r="P6" s="33"/>
      <c r="Q6" s="33"/>
      <c r="R6"/>
      <c r="S6"/>
      <c r="T6"/>
      <c r="U6"/>
      <c r="V6"/>
      <c r="W6"/>
      <c r="X6"/>
      <c r="Y6"/>
      <c r="Z6"/>
    </row>
    <row r="7" spans="1:26" s="35" customFormat="1" ht="13.5" thickBot="1" x14ac:dyDescent="0.25">
      <c r="P7" s="33"/>
      <c r="Q7" s="33"/>
      <c r="R7"/>
      <c r="S7"/>
      <c r="T7"/>
      <c r="U7"/>
      <c r="V7"/>
      <c r="W7"/>
      <c r="X7"/>
      <c r="Y7"/>
      <c r="Z7"/>
    </row>
    <row r="8" spans="1:26" ht="13.5" x14ac:dyDescent="0.25">
      <c r="A8" s="12"/>
      <c r="B8" s="125" t="s">
        <v>72</v>
      </c>
      <c r="C8" s="126"/>
      <c r="D8" s="126"/>
      <c r="E8" s="126"/>
      <c r="F8" s="127"/>
      <c r="G8" s="382" t="s">
        <v>0</v>
      </c>
      <c r="H8" s="383" t="s">
        <v>0</v>
      </c>
      <c r="I8" s="383" t="s">
        <v>0</v>
      </c>
      <c r="J8" s="383" t="s">
        <v>0</v>
      </c>
      <c r="K8" s="384" t="s">
        <v>0</v>
      </c>
      <c r="L8" s="383" t="s">
        <v>0</v>
      </c>
      <c r="M8" s="643" t="s">
        <v>17</v>
      </c>
      <c r="N8" s="644"/>
      <c r="O8" s="29"/>
      <c r="P8" s="26"/>
      <c r="Q8" s="26"/>
    </row>
    <row r="9" spans="1:26" ht="14.25" thickBot="1" x14ac:dyDescent="0.3">
      <c r="B9" s="572">
        <f>SUM((November!B9)+M13+M19)</f>
        <v>0</v>
      </c>
      <c r="C9" s="573"/>
      <c r="D9" s="124"/>
      <c r="E9" s="571">
        <f>SUM(B9-(Januar!O19))</f>
        <v>-78.3125</v>
      </c>
      <c r="F9" s="600"/>
      <c r="G9" s="385">
        <v>48</v>
      </c>
      <c r="H9" s="386">
        <f>G9+1</f>
        <v>49</v>
      </c>
      <c r="I9" s="386">
        <f>H9+1</f>
        <v>50</v>
      </c>
      <c r="J9" s="386">
        <f>I9+1</f>
        <v>51</v>
      </c>
      <c r="K9" s="386">
        <f>J9+1</f>
        <v>52</v>
      </c>
      <c r="L9" s="387"/>
      <c r="M9" s="645" t="s">
        <v>18</v>
      </c>
      <c r="N9" s="646"/>
      <c r="P9" s="26"/>
      <c r="Q9" s="26"/>
    </row>
    <row r="10" spans="1:26" x14ac:dyDescent="0.2">
      <c r="B10" s="647" t="s">
        <v>25</v>
      </c>
      <c r="C10" s="648"/>
      <c r="D10" s="648"/>
      <c r="E10" s="648"/>
      <c r="F10" s="649"/>
      <c r="G10" s="212">
        <f>SUM(E31:E33)</f>
        <v>0</v>
      </c>
      <c r="H10" s="24">
        <f>SUM(E34:E40)</f>
        <v>0</v>
      </c>
      <c r="I10" s="24">
        <f>SUM(E41:E47)</f>
        <v>0</v>
      </c>
      <c r="J10" s="24">
        <f>SUM(E48:E54)</f>
        <v>0</v>
      </c>
      <c r="K10" s="28">
        <f>SUM(E55:E61)</f>
        <v>0</v>
      </c>
      <c r="L10" s="354"/>
      <c r="M10" s="641">
        <f>SUM(G10:L10)</f>
        <v>0</v>
      </c>
      <c r="N10" s="642"/>
      <c r="O10" s="22"/>
      <c r="P10" s="26"/>
      <c r="Q10" s="26"/>
    </row>
    <row r="11" spans="1:26" x14ac:dyDescent="0.2">
      <c r="B11" s="656" t="s">
        <v>23</v>
      </c>
      <c r="C11" s="657"/>
      <c r="D11" s="657"/>
      <c r="E11" s="657"/>
      <c r="F11" s="658"/>
      <c r="G11" s="212">
        <f>SUM(H31:H33)</f>
        <v>0</v>
      </c>
      <c r="H11" s="24">
        <f>SUM(H34:H40)</f>
        <v>0</v>
      </c>
      <c r="I11" s="24">
        <f>SUM(H41:H47)</f>
        <v>0</v>
      </c>
      <c r="J11" s="24">
        <f>SUM(H48:H54)</f>
        <v>0</v>
      </c>
      <c r="K11" s="28">
        <f>SUM(H55:H61)</f>
        <v>0</v>
      </c>
      <c r="L11" s="354"/>
      <c r="M11" s="641">
        <f>SUM(G11:L11)</f>
        <v>0</v>
      </c>
      <c r="N11" s="642"/>
      <c r="O11" s="22"/>
      <c r="P11" s="26"/>
      <c r="Q11" s="26"/>
      <c r="R11" s="26"/>
      <c r="S11" s="26"/>
      <c r="T11" s="26"/>
      <c r="U11" s="26"/>
      <c r="V11" s="26"/>
      <c r="W11" s="26"/>
      <c r="X11" s="26"/>
    </row>
    <row r="12" spans="1:26" x14ac:dyDescent="0.2">
      <c r="B12" s="656" t="str">
        <f>Januar!$B$12</f>
        <v>Fravær i arbeidstiden:</v>
      </c>
      <c r="C12" s="657"/>
      <c r="D12" s="657"/>
      <c r="E12" s="657"/>
      <c r="F12" s="658"/>
      <c r="G12" s="213">
        <f>SUM(K31:K33)</f>
        <v>0</v>
      </c>
      <c r="H12" s="24">
        <f>SUM(K34:K40)</f>
        <v>0</v>
      </c>
      <c r="I12" s="24">
        <f>SUM(K41:K47)</f>
        <v>0</v>
      </c>
      <c r="J12" s="24">
        <f>SUM(K48:K54)</f>
        <v>0</v>
      </c>
      <c r="K12" s="28">
        <f>SUM(K55:K61)</f>
        <v>0</v>
      </c>
      <c r="L12" s="354"/>
      <c r="M12" s="641">
        <f>SUM(G12:L12)</f>
        <v>0</v>
      </c>
      <c r="N12" s="642"/>
      <c r="O12" s="22"/>
      <c r="P12" s="26"/>
      <c r="Q12" s="26"/>
      <c r="R12" s="26"/>
      <c r="S12" s="26"/>
      <c r="T12" s="26"/>
      <c r="U12" s="26"/>
      <c r="V12" s="26"/>
      <c r="W12" s="26"/>
      <c r="X12" s="26"/>
    </row>
    <row r="13" spans="1:26" x14ac:dyDescent="0.2">
      <c r="B13" s="656" t="s">
        <v>2</v>
      </c>
      <c r="C13" s="657"/>
      <c r="D13" s="657"/>
      <c r="E13" s="657"/>
      <c r="F13" s="658"/>
      <c r="G13" s="212">
        <f>SUM(G10+G11-G12)</f>
        <v>0</v>
      </c>
      <c r="H13" s="24">
        <f>SUM(H10+H11-H12)</f>
        <v>0</v>
      </c>
      <c r="I13" s="24">
        <f>SUM(I10+I11-I12)</f>
        <v>0</v>
      </c>
      <c r="J13" s="24">
        <f>SUM(J10+J11-J12)</f>
        <v>0</v>
      </c>
      <c r="K13" s="28">
        <f>SUM(K10+K11-K12)</f>
        <v>0</v>
      </c>
      <c r="L13" s="354"/>
      <c r="M13" s="641">
        <f>SUM(G13:L13)</f>
        <v>0</v>
      </c>
      <c r="N13" s="642">
        <f>SUM(N10+N11-N12-N16)</f>
        <v>0</v>
      </c>
      <c r="O13" s="22"/>
    </row>
    <row r="14" spans="1:26" x14ac:dyDescent="0.2">
      <c r="B14" s="653" t="s">
        <v>22</v>
      </c>
      <c r="C14" s="654"/>
      <c r="D14" s="654"/>
      <c r="E14" s="654"/>
      <c r="F14" s="655"/>
      <c r="G14" s="212">
        <f>SUM(G13-G16)</f>
        <v>-0.3125</v>
      </c>
      <c r="H14" s="24">
        <f>SUM(H13-H16)</f>
        <v>-1.5625</v>
      </c>
      <c r="I14" s="24">
        <f>SUM(I13-I16)</f>
        <v>-1.5625</v>
      </c>
      <c r="J14" s="24">
        <f>SUM(J13-J16)</f>
        <v>-1.5625</v>
      </c>
      <c r="K14" s="24">
        <f>SUM(K13-K16)</f>
        <v>-0.9375</v>
      </c>
      <c r="L14" s="354"/>
      <c r="M14" s="641">
        <f>SUM(G14:L14)</f>
        <v>-5.9375</v>
      </c>
      <c r="N14" s="665"/>
      <c r="O14" s="22"/>
    </row>
    <row r="15" spans="1:26" x14ac:dyDescent="0.2">
      <c r="A15" s="25"/>
      <c r="B15" s="650" t="s">
        <v>16</v>
      </c>
      <c r="C15" s="651"/>
      <c r="D15" s="651"/>
      <c r="E15" s="651"/>
      <c r="F15" s="652"/>
      <c r="G15" s="214"/>
      <c r="H15" s="30"/>
      <c r="I15" s="30"/>
      <c r="J15" s="30"/>
      <c r="K15" s="663"/>
      <c r="L15" s="664"/>
      <c r="M15" s="659">
        <f>November!$M$1</f>
        <v>-72.375</v>
      </c>
      <c r="N15" s="660"/>
      <c r="O15" s="13"/>
      <c r="P15" s="13"/>
    </row>
    <row r="16" spans="1:26" ht="13.5" thickBot="1" x14ac:dyDescent="0.25">
      <c r="B16" s="666" t="s">
        <v>15</v>
      </c>
      <c r="C16" s="667"/>
      <c r="D16" s="667"/>
      <c r="E16" s="667"/>
      <c r="F16" s="668"/>
      <c r="G16" s="353">
        <f>G18</f>
        <v>0.3125</v>
      </c>
      <c r="H16" s="353">
        <f>H18</f>
        <v>1.5625</v>
      </c>
      <c r="I16" s="353">
        <f>I18</f>
        <v>1.5625</v>
      </c>
      <c r="J16" s="353">
        <f>J18</f>
        <v>1.5625</v>
      </c>
      <c r="K16" s="353">
        <f>K18</f>
        <v>0.9375</v>
      </c>
      <c r="L16" s="355"/>
      <c r="M16" s="661">
        <f>SUM(G16:L16)</f>
        <v>5.9375</v>
      </c>
      <c r="N16" s="662"/>
      <c r="O16" s="22"/>
    </row>
    <row r="17" spans="1:24" s="35" customFormat="1" ht="13.5" thickBot="1" x14ac:dyDescent="0.25">
      <c r="A17" s="92"/>
      <c r="B17" s="520" t="str">
        <f>Januar!$B$17</f>
        <v>Antall dager med normal arbeidstid</v>
      </c>
      <c r="C17" s="521"/>
      <c r="D17" s="521"/>
      <c r="E17" s="521"/>
      <c r="F17" s="522"/>
      <c r="G17" s="309">
        <v>1</v>
      </c>
      <c r="H17" s="309">
        <v>5</v>
      </c>
      <c r="I17" s="309">
        <v>5</v>
      </c>
      <c r="J17" s="359">
        <v>5</v>
      </c>
      <c r="K17" s="359">
        <v>3</v>
      </c>
      <c r="L17" s="311"/>
      <c r="M17" s="606">
        <f>SUM(G17:L17)</f>
        <v>19</v>
      </c>
      <c r="N17" s="607"/>
      <c r="O17" s="45"/>
      <c r="Q17" s="33"/>
      <c r="R17" s="33"/>
      <c r="S17" s="33"/>
      <c r="T17" s="33"/>
    </row>
    <row r="18" spans="1:24" s="35" customFormat="1" ht="13.5" thickBot="1" x14ac:dyDescent="0.25">
      <c r="A18" s="36"/>
      <c r="B18" s="558" t="str">
        <f>Januar!$B$18</f>
        <v>Normal arbeidstid pr dag er timer:</v>
      </c>
      <c r="C18" s="559"/>
      <c r="D18" s="559"/>
      <c r="E18" s="560"/>
      <c r="F18" s="322">
        <f>Januar!$F$18</f>
        <v>0.3125</v>
      </c>
      <c r="G18" s="136">
        <f>$F$18*G17</f>
        <v>0.3125</v>
      </c>
      <c r="H18" s="136">
        <f>$F$18*H17</f>
        <v>1.5625</v>
      </c>
      <c r="I18" s="136">
        <f>$F$18*I17</f>
        <v>1.5625</v>
      </c>
      <c r="J18" s="136">
        <f>$F$18*J17</f>
        <v>1.5625</v>
      </c>
      <c r="K18" s="136">
        <f>$F$18*K17</f>
        <v>0.9375</v>
      </c>
      <c r="L18" s="216"/>
      <c r="M18" s="594"/>
      <c r="N18" s="595"/>
    </row>
    <row r="19" spans="1:24" ht="13.5" thickBot="1" x14ac:dyDescent="0.25">
      <c r="B19" s="670" t="str">
        <f>November!$B$19</f>
        <v>Overtid:</v>
      </c>
      <c r="C19" s="671"/>
      <c r="D19" s="671"/>
      <c r="E19" s="671"/>
      <c r="F19" s="672"/>
      <c r="G19" s="143">
        <f>SUM(N31:N33)</f>
        <v>0</v>
      </c>
      <c r="H19" s="144">
        <f>SUM(N34:N40)</f>
        <v>0</v>
      </c>
      <c r="I19" s="144">
        <f>SUM(N41:N47)</f>
        <v>0</v>
      </c>
      <c r="J19" s="144">
        <f>SUM(N48:N54)</f>
        <v>0</v>
      </c>
      <c r="K19" s="145">
        <f>SUM(N55:N61)</f>
        <v>0</v>
      </c>
      <c r="L19" s="356"/>
      <c r="M19" s="673">
        <f>SUM(G19:L19)</f>
        <v>0</v>
      </c>
      <c r="N19" s="674"/>
      <c r="O19" s="23"/>
    </row>
    <row r="20" spans="1:24" x14ac:dyDescent="0.2">
      <c r="B20" s="251"/>
      <c r="C20" s="251"/>
      <c r="D20" s="251"/>
      <c r="E20" s="251"/>
      <c r="F20" s="251"/>
      <c r="G20" s="252"/>
      <c r="H20" s="252"/>
      <c r="I20" s="252"/>
      <c r="J20" s="252"/>
      <c r="K20" s="252"/>
      <c r="L20" s="252"/>
      <c r="M20" s="22"/>
      <c r="N20" s="22"/>
      <c r="O20" s="23"/>
    </row>
    <row r="21" spans="1:24" s="35" customFormat="1" ht="13.5" thickBot="1" x14ac:dyDescent="0.25">
      <c r="A21" s="495" t="s">
        <v>182</v>
      </c>
      <c r="B21" s="496"/>
      <c r="C21" s="496"/>
      <c r="D21" s="496"/>
      <c r="I21" s="50"/>
      <c r="J21" s="50"/>
      <c r="K21" s="50"/>
      <c r="L21" s="50"/>
      <c r="M21" s="50"/>
      <c r="N21" s="50"/>
      <c r="O21" s="51"/>
    </row>
    <row r="22" spans="1:24" s="35" customFormat="1" x14ac:dyDescent="0.2">
      <c r="A22" s="497"/>
      <c r="B22" s="675"/>
      <c r="C22" s="675"/>
      <c r="D22" s="675"/>
      <c r="E22" s="675"/>
      <c r="F22" s="675"/>
      <c r="G22" s="675"/>
      <c r="H22" s="675"/>
      <c r="I22" s="675"/>
      <c r="J22" s="675"/>
      <c r="K22" s="675"/>
      <c r="L22" s="675"/>
      <c r="M22" s="675"/>
      <c r="N22" s="675"/>
      <c r="O22" s="676"/>
    </row>
    <row r="23" spans="1:24" s="35" customFormat="1" x14ac:dyDescent="0.2">
      <c r="A23" s="677"/>
      <c r="B23" s="678"/>
      <c r="C23" s="678"/>
      <c r="D23" s="678"/>
      <c r="E23" s="678"/>
      <c r="F23" s="678"/>
      <c r="G23" s="678"/>
      <c r="H23" s="678"/>
      <c r="I23" s="678"/>
      <c r="J23" s="678"/>
      <c r="K23" s="678"/>
      <c r="L23" s="678"/>
      <c r="M23" s="678"/>
      <c r="N23" s="678"/>
      <c r="O23" s="679"/>
    </row>
    <row r="24" spans="1:24" s="35" customFormat="1" x14ac:dyDescent="0.2">
      <c r="A24" s="677"/>
      <c r="B24" s="678"/>
      <c r="C24" s="678"/>
      <c r="D24" s="678"/>
      <c r="E24" s="678"/>
      <c r="F24" s="678"/>
      <c r="G24" s="678"/>
      <c r="H24" s="678"/>
      <c r="I24" s="678"/>
      <c r="J24" s="678"/>
      <c r="K24" s="678"/>
      <c r="L24" s="678"/>
      <c r="M24" s="678"/>
      <c r="N24" s="678"/>
      <c r="O24" s="679"/>
    </row>
    <row r="25" spans="1:24" s="35" customFormat="1" x14ac:dyDescent="0.2">
      <c r="A25" s="677"/>
      <c r="B25" s="678"/>
      <c r="C25" s="678"/>
      <c r="D25" s="678"/>
      <c r="E25" s="678"/>
      <c r="F25" s="678"/>
      <c r="G25" s="678"/>
      <c r="H25" s="678"/>
      <c r="I25" s="678"/>
      <c r="J25" s="678"/>
      <c r="K25" s="678"/>
      <c r="L25" s="678"/>
      <c r="M25" s="678"/>
      <c r="N25" s="678"/>
      <c r="O25" s="679"/>
    </row>
    <row r="26" spans="1:24" s="35" customFormat="1" ht="13.5" thickBot="1" x14ac:dyDescent="0.25">
      <c r="A26" s="680"/>
      <c r="B26" s="681"/>
      <c r="C26" s="681"/>
      <c r="D26" s="681"/>
      <c r="E26" s="681"/>
      <c r="F26" s="681"/>
      <c r="G26" s="681"/>
      <c r="H26" s="681"/>
      <c r="I26" s="681"/>
      <c r="J26" s="681"/>
      <c r="K26" s="681"/>
      <c r="L26" s="681"/>
      <c r="M26" s="681"/>
      <c r="N26" s="681"/>
      <c r="O26" s="682"/>
    </row>
    <row r="27" spans="1:24" s="35" customFormat="1" ht="13.5" thickBot="1" x14ac:dyDescent="0.25">
      <c r="A27" s="253"/>
      <c r="B27" s="253"/>
      <c r="C27" s="253"/>
      <c r="D27" s="253"/>
      <c r="E27" s="253"/>
      <c r="F27" s="253"/>
      <c r="G27" s="253"/>
      <c r="H27" s="253"/>
      <c r="I27" s="253"/>
      <c r="J27" s="253"/>
      <c r="K27" s="253"/>
      <c r="L27" s="253"/>
      <c r="M27" s="253"/>
      <c r="N27" s="253"/>
      <c r="O27" s="253"/>
    </row>
    <row r="28" spans="1:24" s="35" customFormat="1" ht="13.5" x14ac:dyDescent="0.25">
      <c r="A28" s="52"/>
      <c r="B28" s="53"/>
      <c r="C28" s="542" t="s">
        <v>26</v>
      </c>
      <c r="D28" s="543"/>
      <c r="E28" s="544"/>
      <c r="F28" s="532" t="s">
        <v>14</v>
      </c>
      <c r="G28" s="533"/>
      <c r="H28" s="568"/>
      <c r="I28" s="534" t="s">
        <v>73</v>
      </c>
      <c r="J28" s="535"/>
      <c r="K28" s="536"/>
      <c r="L28" s="545" t="str">
        <f>Oktober!$L$28</f>
        <v xml:space="preserve">Overtid </v>
      </c>
      <c r="M28" s="546"/>
      <c r="N28" s="547"/>
      <c r="O28" s="54" t="s">
        <v>6</v>
      </c>
    </row>
    <row r="29" spans="1:24" ht="16.5" thickBot="1" x14ac:dyDescent="0.3">
      <c r="A29" s="1" t="s">
        <v>1</v>
      </c>
      <c r="B29" s="2" t="s">
        <v>3</v>
      </c>
      <c r="C29" s="3" t="s">
        <v>4</v>
      </c>
      <c r="D29" s="3" t="s">
        <v>5</v>
      </c>
      <c r="E29" s="3" t="s">
        <v>2</v>
      </c>
      <c r="F29" s="4" t="s">
        <v>4</v>
      </c>
      <c r="G29" s="5" t="s">
        <v>5</v>
      </c>
      <c r="H29" s="6" t="s">
        <v>2</v>
      </c>
      <c r="I29" s="15" t="s">
        <v>5</v>
      </c>
      <c r="J29" s="16" t="s">
        <v>4</v>
      </c>
      <c r="K29" s="17" t="s">
        <v>2</v>
      </c>
      <c r="L29" s="7" t="s">
        <v>4</v>
      </c>
      <c r="M29" s="7" t="s">
        <v>5</v>
      </c>
      <c r="N29" s="7" t="s">
        <v>2</v>
      </c>
      <c r="O29" s="14"/>
      <c r="Q29" s="26"/>
      <c r="R29" s="26"/>
      <c r="S29" s="26"/>
      <c r="T29" s="26"/>
      <c r="U29" s="131"/>
      <c r="V29" s="131"/>
      <c r="W29" s="132"/>
      <c r="X29" s="26"/>
    </row>
    <row r="30" spans="1:24" ht="15.75" x14ac:dyDescent="0.25">
      <c r="A30" s="20"/>
      <c r="B30" s="21"/>
      <c r="C30" s="8"/>
      <c r="D30" s="9"/>
      <c r="E30" s="10"/>
      <c r="F30" s="8"/>
      <c r="G30" s="9"/>
      <c r="H30" s="10"/>
      <c r="I30" s="18"/>
      <c r="J30" s="18"/>
      <c r="K30" s="19"/>
      <c r="L30" s="8"/>
      <c r="M30" s="9"/>
      <c r="N30" s="10"/>
      <c r="O30" s="11"/>
      <c r="Q30" s="26"/>
      <c r="R30" s="26"/>
      <c r="S30" s="26"/>
      <c r="T30" s="26"/>
      <c r="U30" s="131"/>
      <c r="V30" s="131"/>
      <c r="W30" s="132"/>
      <c r="X30" s="26"/>
    </row>
    <row r="31" spans="1:24" ht="12.75" customHeight="1" x14ac:dyDescent="0.25">
      <c r="A31" s="351">
        <f>November!$A$60+1</f>
        <v>41608</v>
      </c>
      <c r="B31" s="352" t="s">
        <v>11</v>
      </c>
      <c r="C31" s="346"/>
      <c r="D31" s="346"/>
      <c r="E31" s="341">
        <f>SUM(D31-C31)</f>
        <v>0</v>
      </c>
      <c r="F31" s="331"/>
      <c r="G31" s="332"/>
      <c r="H31" s="348">
        <f>SUM(G31-F31)</f>
        <v>0</v>
      </c>
      <c r="I31" s="335"/>
      <c r="J31" s="335"/>
      <c r="K31" s="343">
        <f>SUM(J31-I31)</f>
        <v>0</v>
      </c>
      <c r="L31" s="337"/>
      <c r="M31" s="338"/>
      <c r="N31" s="344">
        <f>SUM(M31-L31)</f>
        <v>0</v>
      </c>
      <c r="O31" s="31" t="s">
        <v>62</v>
      </c>
      <c r="Q31" s="26"/>
      <c r="R31" s="26"/>
      <c r="S31" s="26"/>
      <c r="T31" s="26"/>
      <c r="U31" s="131"/>
      <c r="V31" s="26"/>
      <c r="W31" s="132"/>
      <c r="X31" s="26"/>
    </row>
    <row r="32" spans="1:24" ht="12.75" customHeight="1" x14ac:dyDescent="0.25">
      <c r="A32" s="306">
        <f>A31+1</f>
        <v>41609</v>
      </c>
      <c r="B32" s="307" t="s">
        <v>12</v>
      </c>
      <c r="C32" s="279"/>
      <c r="D32" s="280"/>
      <c r="E32" s="281">
        <f>SUM(D32-C32)</f>
        <v>0</v>
      </c>
      <c r="F32" s="282"/>
      <c r="G32" s="283"/>
      <c r="H32" s="432">
        <f>SUM(G32-F32)</f>
        <v>0</v>
      </c>
      <c r="I32" s="286"/>
      <c r="J32" s="286"/>
      <c r="K32" s="287">
        <f>SUM(J32-I32)</f>
        <v>0</v>
      </c>
      <c r="L32" s="288"/>
      <c r="M32" s="289"/>
      <c r="N32" s="290">
        <f>SUM(M32-L32)</f>
        <v>0</v>
      </c>
      <c r="O32" s="291"/>
      <c r="Q32" s="26"/>
      <c r="R32" s="26"/>
      <c r="S32" s="26"/>
      <c r="T32" s="26"/>
      <c r="U32" s="131"/>
      <c r="V32" s="26"/>
      <c r="W32" s="132"/>
      <c r="X32" s="26"/>
    </row>
    <row r="33" spans="1:29" s="27" customFormat="1" ht="12.75" customHeight="1" x14ac:dyDescent="0.25">
      <c r="A33" s="306">
        <f t="shared" ref="A33:A61" si="0">A32+1</f>
        <v>41610</v>
      </c>
      <c r="B33" s="307" t="s">
        <v>13</v>
      </c>
      <c r="C33" s="279"/>
      <c r="D33" s="280"/>
      <c r="E33" s="303">
        <f t="shared" ref="E33:E60" si="1">SUM(D33-C33)</f>
        <v>0</v>
      </c>
      <c r="F33" s="282"/>
      <c r="G33" s="283"/>
      <c r="H33" s="294">
        <f t="shared" ref="H33:H60" si="2">SUM(G33-F33)</f>
        <v>0</v>
      </c>
      <c r="I33" s="286"/>
      <c r="J33" s="286"/>
      <c r="K33" s="295">
        <f t="shared" ref="K33:K46" si="3">SUM(J33-I33)</f>
        <v>0</v>
      </c>
      <c r="L33" s="288"/>
      <c r="M33" s="289"/>
      <c r="N33" s="296">
        <f t="shared" ref="N33:N60" si="4">SUM(M33-L33)</f>
        <v>0</v>
      </c>
      <c r="O33" s="291"/>
      <c r="Q33" s="133"/>
      <c r="R33" s="26"/>
      <c r="S33" s="133"/>
      <c r="T33" s="133"/>
      <c r="U33" s="131"/>
      <c r="V33" s="133"/>
      <c r="W33" s="132"/>
      <c r="X33" s="133"/>
    </row>
    <row r="34" spans="1:29" ht="12.75" customHeight="1" x14ac:dyDescent="0.25">
      <c r="A34" s="351">
        <f t="shared" si="0"/>
        <v>41611</v>
      </c>
      <c r="B34" s="352" t="s">
        <v>7</v>
      </c>
      <c r="C34" s="346"/>
      <c r="D34" s="346"/>
      <c r="E34" s="330">
        <f t="shared" si="1"/>
        <v>0</v>
      </c>
      <c r="F34" s="331"/>
      <c r="G34" s="332"/>
      <c r="H34" s="347">
        <f>SUM(G34-F34)</f>
        <v>0</v>
      </c>
      <c r="I34" s="335"/>
      <c r="J34" s="335"/>
      <c r="K34" s="336">
        <f>SUM(J34-I34)</f>
        <v>0</v>
      </c>
      <c r="L34" s="337"/>
      <c r="M34" s="338"/>
      <c r="N34" s="339">
        <f>SUM(M34-L34)</f>
        <v>0</v>
      </c>
      <c r="O34" s="31" t="s">
        <v>172</v>
      </c>
      <c r="Q34" s="26"/>
      <c r="R34" s="26"/>
      <c r="S34" s="133"/>
      <c r="T34" s="26"/>
      <c r="U34" s="131"/>
      <c r="V34" s="26"/>
      <c r="W34" s="132"/>
      <c r="X34" s="26"/>
    </row>
    <row r="35" spans="1:29" ht="12.75" customHeight="1" x14ac:dyDescent="0.25">
      <c r="A35" s="351">
        <f t="shared" si="0"/>
        <v>41612</v>
      </c>
      <c r="B35" s="352" t="s">
        <v>8</v>
      </c>
      <c r="C35" s="346"/>
      <c r="D35" s="346"/>
      <c r="E35" s="341">
        <f t="shared" si="1"/>
        <v>0</v>
      </c>
      <c r="F35" s="331"/>
      <c r="G35" s="332"/>
      <c r="H35" s="348">
        <f t="shared" si="2"/>
        <v>0</v>
      </c>
      <c r="I35" s="335"/>
      <c r="J35" s="335"/>
      <c r="K35" s="343">
        <f t="shared" si="3"/>
        <v>0</v>
      </c>
      <c r="L35" s="337"/>
      <c r="M35" s="338"/>
      <c r="N35" s="344">
        <f t="shared" si="4"/>
        <v>0</v>
      </c>
      <c r="O35" s="31"/>
      <c r="Q35" s="26"/>
      <c r="R35" s="26"/>
      <c r="S35" s="133"/>
      <c r="T35" s="26"/>
      <c r="U35" s="131"/>
      <c r="V35" s="26"/>
      <c r="W35" s="132"/>
      <c r="X35" s="26"/>
    </row>
    <row r="36" spans="1:29" ht="12.75" customHeight="1" x14ac:dyDescent="0.25">
      <c r="A36" s="351">
        <f t="shared" si="0"/>
        <v>41613</v>
      </c>
      <c r="B36" s="352" t="s">
        <v>9</v>
      </c>
      <c r="C36" s="346"/>
      <c r="D36" s="346"/>
      <c r="E36" s="341">
        <f t="shared" si="1"/>
        <v>0</v>
      </c>
      <c r="F36" s="331"/>
      <c r="G36" s="332"/>
      <c r="H36" s="348">
        <f t="shared" si="2"/>
        <v>0</v>
      </c>
      <c r="I36" s="335"/>
      <c r="J36" s="335"/>
      <c r="K36" s="343">
        <f t="shared" si="3"/>
        <v>0</v>
      </c>
      <c r="L36" s="337"/>
      <c r="M36" s="338"/>
      <c r="N36" s="344">
        <f t="shared" si="4"/>
        <v>0</v>
      </c>
      <c r="O36" s="31"/>
      <c r="Q36" s="26"/>
      <c r="R36" s="26"/>
      <c r="S36" s="133"/>
      <c r="T36" s="26"/>
      <c r="U36" s="131"/>
      <c r="V36" s="26"/>
      <c r="W36" s="132"/>
      <c r="X36" s="26"/>
    </row>
    <row r="37" spans="1:29" ht="12.75" customHeight="1" x14ac:dyDescent="0.25">
      <c r="A37" s="351">
        <f t="shared" si="0"/>
        <v>41614</v>
      </c>
      <c r="B37" s="352" t="s">
        <v>10</v>
      </c>
      <c r="C37" s="346"/>
      <c r="D37" s="346"/>
      <c r="E37" s="341">
        <f t="shared" si="1"/>
        <v>0</v>
      </c>
      <c r="F37" s="331"/>
      <c r="G37" s="332"/>
      <c r="H37" s="348">
        <f t="shared" si="2"/>
        <v>0</v>
      </c>
      <c r="I37" s="335"/>
      <c r="J37" s="335"/>
      <c r="K37" s="343">
        <f t="shared" si="3"/>
        <v>0</v>
      </c>
      <c r="L37" s="337"/>
      <c r="M37" s="338"/>
      <c r="N37" s="344">
        <f t="shared" si="4"/>
        <v>0</v>
      </c>
      <c r="O37" s="31"/>
      <c r="Q37" s="26"/>
      <c r="R37" s="26"/>
      <c r="S37" s="133"/>
      <c r="T37" s="26"/>
      <c r="U37" s="131"/>
      <c r="V37" s="131"/>
      <c r="W37" s="132"/>
      <c r="X37" s="26"/>
    </row>
    <row r="38" spans="1:29" ht="12.75" customHeight="1" x14ac:dyDescent="0.2">
      <c r="A38" s="351">
        <f t="shared" si="0"/>
        <v>41615</v>
      </c>
      <c r="B38" s="352" t="s">
        <v>11</v>
      </c>
      <c r="C38" s="346"/>
      <c r="D38" s="346"/>
      <c r="E38" s="341">
        <f t="shared" si="1"/>
        <v>0</v>
      </c>
      <c r="F38" s="331"/>
      <c r="G38" s="332"/>
      <c r="H38" s="348">
        <f t="shared" si="2"/>
        <v>0</v>
      </c>
      <c r="I38" s="335"/>
      <c r="J38" s="335"/>
      <c r="K38" s="343">
        <f t="shared" si="3"/>
        <v>0</v>
      </c>
      <c r="L38" s="337"/>
      <c r="M38" s="338"/>
      <c r="N38" s="344">
        <f t="shared" si="4"/>
        <v>0</v>
      </c>
      <c r="O38" s="31"/>
      <c r="Q38" s="26"/>
      <c r="R38" s="26"/>
      <c r="S38" s="26"/>
      <c r="T38" s="26"/>
      <c r="U38" s="26"/>
      <c r="V38" s="26"/>
      <c r="W38" s="134"/>
      <c r="X38" s="26"/>
    </row>
    <row r="39" spans="1:29" ht="12.75" customHeight="1" x14ac:dyDescent="0.2">
      <c r="A39" s="306">
        <f t="shared" si="0"/>
        <v>41616</v>
      </c>
      <c r="B39" s="307" t="s">
        <v>12</v>
      </c>
      <c r="C39" s="324"/>
      <c r="D39" s="324"/>
      <c r="E39" s="281">
        <f t="shared" si="1"/>
        <v>0</v>
      </c>
      <c r="F39" s="282"/>
      <c r="G39" s="283"/>
      <c r="H39" s="432">
        <f t="shared" si="2"/>
        <v>0</v>
      </c>
      <c r="I39" s="286"/>
      <c r="J39" s="286"/>
      <c r="K39" s="287">
        <f t="shared" si="3"/>
        <v>0</v>
      </c>
      <c r="L39" s="288"/>
      <c r="M39" s="289"/>
      <c r="N39" s="290">
        <f t="shared" si="4"/>
        <v>0</v>
      </c>
      <c r="O39" s="291"/>
      <c r="Q39" s="26"/>
      <c r="R39" s="26"/>
      <c r="S39" s="26"/>
      <c r="T39" s="26"/>
      <c r="U39" s="26"/>
      <c r="V39" s="26"/>
      <c r="W39" s="26"/>
      <c r="X39" s="26"/>
    </row>
    <row r="40" spans="1:29" s="27" customFormat="1" ht="12.75" customHeight="1" x14ac:dyDescent="0.2">
      <c r="A40" s="306">
        <f t="shared" si="0"/>
        <v>41617</v>
      </c>
      <c r="B40" s="307" t="s">
        <v>13</v>
      </c>
      <c r="C40" s="324"/>
      <c r="D40" s="324"/>
      <c r="E40" s="303">
        <f>SUM(D40-C40)</f>
        <v>0</v>
      </c>
      <c r="F40" s="282"/>
      <c r="G40" s="283"/>
      <c r="H40" s="294">
        <f>SUM(G40-F40)</f>
        <v>0</v>
      </c>
      <c r="I40" s="286"/>
      <c r="J40" s="286"/>
      <c r="K40" s="295">
        <f>SUM(J40-I40)</f>
        <v>0</v>
      </c>
      <c r="L40" s="288"/>
      <c r="M40" s="289"/>
      <c r="N40" s="296">
        <f>SUM(M40-L40)</f>
        <v>0</v>
      </c>
      <c r="O40" s="291"/>
      <c r="Q40" s="133"/>
      <c r="R40" s="133"/>
      <c r="S40" s="133"/>
      <c r="T40" s="133"/>
      <c r="U40" s="133"/>
      <c r="V40" s="133"/>
      <c r="W40" s="133"/>
      <c r="X40" s="133"/>
    </row>
    <row r="41" spans="1:29" ht="12.75" customHeight="1" x14ac:dyDescent="0.2">
      <c r="A41" s="351">
        <f t="shared" si="0"/>
        <v>41618</v>
      </c>
      <c r="B41" s="352" t="s">
        <v>7</v>
      </c>
      <c r="C41" s="346"/>
      <c r="D41" s="346"/>
      <c r="E41" s="330">
        <f>SUM(D41-C41)</f>
        <v>0</v>
      </c>
      <c r="F41" s="331"/>
      <c r="G41" s="332"/>
      <c r="H41" s="347">
        <f>SUM(G41-F41)</f>
        <v>0</v>
      </c>
      <c r="I41" s="335"/>
      <c r="J41" s="335"/>
      <c r="K41" s="336">
        <f>SUM(J41-I41)</f>
        <v>0</v>
      </c>
      <c r="L41" s="337"/>
      <c r="M41" s="338"/>
      <c r="N41" s="339">
        <f>SUM(M41-L41)</f>
        <v>0</v>
      </c>
      <c r="O41" s="31" t="s">
        <v>175</v>
      </c>
      <c r="Q41" s="26"/>
      <c r="R41" s="26"/>
      <c r="S41" s="26"/>
      <c r="T41" s="26"/>
      <c r="U41" s="26"/>
      <c r="V41" s="26"/>
      <c r="W41" s="26"/>
      <c r="X41" s="26"/>
      <c r="Y41" s="26"/>
      <c r="Z41" s="26"/>
      <c r="AA41" s="26"/>
      <c r="AB41" s="26"/>
      <c r="AC41" s="26"/>
    </row>
    <row r="42" spans="1:29" ht="12.75" customHeight="1" x14ac:dyDescent="0.2">
      <c r="A42" s="351">
        <f t="shared" si="0"/>
        <v>41619</v>
      </c>
      <c r="B42" s="352" t="s">
        <v>8</v>
      </c>
      <c r="C42" s="346"/>
      <c r="D42" s="346"/>
      <c r="E42" s="341">
        <f t="shared" si="1"/>
        <v>0</v>
      </c>
      <c r="F42" s="331"/>
      <c r="G42" s="332"/>
      <c r="H42" s="348">
        <f t="shared" si="2"/>
        <v>0</v>
      </c>
      <c r="I42" s="335"/>
      <c r="J42" s="335"/>
      <c r="K42" s="343">
        <f t="shared" si="3"/>
        <v>0</v>
      </c>
      <c r="L42" s="337"/>
      <c r="M42" s="338"/>
      <c r="N42" s="344">
        <f t="shared" si="4"/>
        <v>0</v>
      </c>
      <c r="O42" s="31"/>
      <c r="S42" s="26"/>
      <c r="T42" s="26"/>
      <c r="U42" s="26"/>
      <c r="V42" s="26"/>
      <c r="W42" s="26"/>
      <c r="X42" s="26"/>
      <c r="Y42" s="26"/>
      <c r="Z42" s="26"/>
      <c r="AA42" s="26"/>
      <c r="AB42" s="26"/>
      <c r="AC42" s="26"/>
    </row>
    <row r="43" spans="1:29" ht="12.75" customHeight="1" x14ac:dyDescent="0.25">
      <c r="A43" s="351">
        <f t="shared" si="0"/>
        <v>41620</v>
      </c>
      <c r="B43" s="352" t="s">
        <v>9</v>
      </c>
      <c r="C43" s="346"/>
      <c r="D43" s="346"/>
      <c r="E43" s="341">
        <f t="shared" si="1"/>
        <v>0</v>
      </c>
      <c r="F43" s="331"/>
      <c r="G43" s="332"/>
      <c r="H43" s="348">
        <f t="shared" si="2"/>
        <v>0</v>
      </c>
      <c r="I43" s="335"/>
      <c r="J43" s="335"/>
      <c r="K43" s="343">
        <f t="shared" si="3"/>
        <v>0</v>
      </c>
      <c r="L43" s="337"/>
      <c r="M43" s="338"/>
      <c r="N43" s="344">
        <f t="shared" si="4"/>
        <v>0</v>
      </c>
      <c r="O43" s="31"/>
      <c r="S43" s="26"/>
      <c r="T43" s="26"/>
      <c r="U43" s="131"/>
      <c r="V43" s="26"/>
      <c r="W43" s="669"/>
      <c r="X43" s="669"/>
      <c r="Y43" s="26"/>
      <c r="Z43" s="26"/>
      <c r="AA43" s="26"/>
      <c r="AB43" s="26"/>
      <c r="AC43" s="26"/>
    </row>
    <row r="44" spans="1:29" ht="12.75" customHeight="1" x14ac:dyDescent="0.25">
      <c r="A44" s="351">
        <f t="shared" si="0"/>
        <v>41621</v>
      </c>
      <c r="B44" s="352" t="s">
        <v>10</v>
      </c>
      <c r="C44" s="346"/>
      <c r="D44" s="346"/>
      <c r="E44" s="341">
        <f t="shared" si="1"/>
        <v>0</v>
      </c>
      <c r="F44" s="331"/>
      <c r="G44" s="332"/>
      <c r="H44" s="348">
        <f t="shared" si="2"/>
        <v>0</v>
      </c>
      <c r="I44" s="335"/>
      <c r="J44" s="335"/>
      <c r="K44" s="343">
        <f t="shared" si="3"/>
        <v>0</v>
      </c>
      <c r="L44" s="337"/>
      <c r="M44" s="338"/>
      <c r="N44" s="344">
        <f t="shared" si="4"/>
        <v>0</v>
      </c>
      <c r="O44" s="31"/>
      <c r="S44" s="26"/>
      <c r="T44" s="26"/>
      <c r="U44" s="26"/>
      <c r="V44" s="26"/>
      <c r="W44" s="26"/>
      <c r="X44" s="669"/>
      <c r="Y44" s="669"/>
      <c r="Z44" s="26"/>
      <c r="AA44" s="26"/>
      <c r="AB44" s="26"/>
      <c r="AC44" s="26"/>
    </row>
    <row r="45" spans="1:29" ht="12.75" customHeight="1" x14ac:dyDescent="0.25">
      <c r="A45" s="351">
        <f t="shared" si="0"/>
        <v>41622</v>
      </c>
      <c r="B45" s="352" t="s">
        <v>11</v>
      </c>
      <c r="C45" s="346"/>
      <c r="D45" s="346"/>
      <c r="E45" s="341">
        <f t="shared" si="1"/>
        <v>0</v>
      </c>
      <c r="F45" s="331"/>
      <c r="G45" s="332"/>
      <c r="H45" s="348">
        <f t="shared" si="2"/>
        <v>0</v>
      </c>
      <c r="I45" s="335"/>
      <c r="J45" s="335"/>
      <c r="K45" s="343">
        <f t="shared" si="3"/>
        <v>0</v>
      </c>
      <c r="L45" s="337"/>
      <c r="M45" s="338"/>
      <c r="N45" s="344">
        <f t="shared" si="4"/>
        <v>0</v>
      </c>
      <c r="O45" s="31"/>
      <c r="S45" s="133"/>
      <c r="T45" s="133"/>
      <c r="U45" s="133"/>
      <c r="V45" s="133"/>
      <c r="W45" s="133"/>
      <c r="X45" s="669"/>
      <c r="Y45" s="669"/>
      <c r="Z45" s="133"/>
      <c r="AA45" s="26"/>
      <c r="AB45" s="26"/>
      <c r="AC45" s="26"/>
    </row>
    <row r="46" spans="1:29" ht="12.75" customHeight="1" x14ac:dyDescent="0.2">
      <c r="A46" s="306">
        <f t="shared" si="0"/>
        <v>41623</v>
      </c>
      <c r="B46" s="307" t="s">
        <v>12</v>
      </c>
      <c r="C46" s="324"/>
      <c r="D46" s="324"/>
      <c r="E46" s="281">
        <f t="shared" si="1"/>
        <v>0</v>
      </c>
      <c r="F46" s="282"/>
      <c r="G46" s="283"/>
      <c r="H46" s="432">
        <f>SUM(G46-F46)</f>
        <v>0</v>
      </c>
      <c r="I46" s="286"/>
      <c r="J46" s="286"/>
      <c r="K46" s="287">
        <f t="shared" si="3"/>
        <v>0</v>
      </c>
      <c r="L46" s="288"/>
      <c r="M46" s="289"/>
      <c r="N46" s="290">
        <f t="shared" si="4"/>
        <v>0</v>
      </c>
      <c r="O46" s="291"/>
      <c r="S46" s="26"/>
      <c r="T46" s="26"/>
      <c r="U46" s="26"/>
      <c r="V46" s="26"/>
      <c r="W46" s="26"/>
      <c r="X46" s="26"/>
      <c r="Y46" s="26"/>
      <c r="Z46" s="26"/>
      <c r="AA46" s="26"/>
      <c r="AB46" s="26"/>
      <c r="AC46" s="26"/>
    </row>
    <row r="47" spans="1:29" s="27" customFormat="1" ht="12.75" customHeight="1" x14ac:dyDescent="0.2">
      <c r="A47" s="306">
        <f>A46+1</f>
        <v>41624</v>
      </c>
      <c r="B47" s="307" t="s">
        <v>13</v>
      </c>
      <c r="C47" s="324"/>
      <c r="D47" s="324"/>
      <c r="E47" s="303">
        <f>SUM(D47-C47)</f>
        <v>0</v>
      </c>
      <c r="F47" s="282"/>
      <c r="G47" s="283"/>
      <c r="H47" s="294">
        <f>SUM(G47-F47)</f>
        <v>0</v>
      </c>
      <c r="I47" s="286"/>
      <c r="J47" s="286"/>
      <c r="K47" s="295">
        <f>SUM(J47-I47)</f>
        <v>0</v>
      </c>
      <c r="L47" s="288"/>
      <c r="M47" s="289"/>
      <c r="N47" s="296">
        <f>SUM(M47-L47)</f>
        <v>0</v>
      </c>
      <c r="O47" s="291"/>
      <c r="S47" s="133"/>
      <c r="T47" s="112"/>
      <c r="U47" s="112"/>
      <c r="V47" s="133"/>
      <c r="W47" s="133"/>
      <c r="X47" s="133"/>
      <c r="Y47" s="133"/>
      <c r="Z47" s="133"/>
      <c r="AA47" s="133"/>
      <c r="AB47" s="133"/>
      <c r="AC47" s="133"/>
    </row>
    <row r="48" spans="1:29" ht="12.75" customHeight="1" x14ac:dyDescent="0.2">
      <c r="A48" s="351">
        <f>A47+1</f>
        <v>41625</v>
      </c>
      <c r="B48" s="352" t="s">
        <v>7</v>
      </c>
      <c r="C48" s="346"/>
      <c r="D48" s="346"/>
      <c r="E48" s="330">
        <f>SUM(D48-C48)</f>
        <v>0</v>
      </c>
      <c r="F48" s="331"/>
      <c r="G48" s="332"/>
      <c r="H48" s="347">
        <f>SUM(G48-F48)</f>
        <v>0</v>
      </c>
      <c r="I48" s="335"/>
      <c r="J48" s="335"/>
      <c r="K48" s="336">
        <f>SUM(J48-I48)</f>
        <v>0</v>
      </c>
      <c r="L48" s="337"/>
      <c r="M48" s="338"/>
      <c r="N48" s="339">
        <f>SUM(M48-L48)</f>
        <v>0</v>
      </c>
      <c r="O48" s="31" t="s">
        <v>173</v>
      </c>
    </row>
    <row r="49" spans="1:15" ht="12.75" customHeight="1" x14ac:dyDescent="0.2">
      <c r="A49" s="351">
        <f t="shared" si="0"/>
        <v>41626</v>
      </c>
      <c r="B49" s="352" t="s">
        <v>8</v>
      </c>
      <c r="C49" s="346"/>
      <c r="D49" s="346"/>
      <c r="E49" s="341">
        <f t="shared" si="1"/>
        <v>0</v>
      </c>
      <c r="F49" s="331"/>
      <c r="G49" s="332"/>
      <c r="H49" s="348">
        <f t="shared" si="2"/>
        <v>0</v>
      </c>
      <c r="I49" s="335"/>
      <c r="J49" s="335"/>
      <c r="K49" s="343">
        <f t="shared" ref="K49:K61" si="5">SUM(J49-I49)</f>
        <v>0</v>
      </c>
      <c r="L49" s="337"/>
      <c r="M49" s="338"/>
      <c r="N49" s="344">
        <f t="shared" si="4"/>
        <v>0</v>
      </c>
      <c r="O49" s="31"/>
    </row>
    <row r="50" spans="1:15" ht="12.75" customHeight="1" x14ac:dyDescent="0.2">
      <c r="A50" s="351">
        <f t="shared" si="0"/>
        <v>41627</v>
      </c>
      <c r="B50" s="352" t="s">
        <v>9</v>
      </c>
      <c r="C50" s="346"/>
      <c r="D50" s="346"/>
      <c r="E50" s="341">
        <f t="shared" si="1"/>
        <v>0</v>
      </c>
      <c r="F50" s="331"/>
      <c r="G50" s="332"/>
      <c r="H50" s="348">
        <f t="shared" si="2"/>
        <v>0</v>
      </c>
      <c r="I50" s="335"/>
      <c r="J50" s="335"/>
      <c r="K50" s="343">
        <f t="shared" si="5"/>
        <v>0</v>
      </c>
      <c r="L50" s="337"/>
      <c r="M50" s="338"/>
      <c r="N50" s="344">
        <f t="shared" si="4"/>
        <v>0</v>
      </c>
      <c r="O50" s="31"/>
    </row>
    <row r="51" spans="1:15" ht="12.75" customHeight="1" x14ac:dyDescent="0.2">
      <c r="A51" s="351">
        <f t="shared" si="0"/>
        <v>41628</v>
      </c>
      <c r="B51" s="352" t="s">
        <v>10</v>
      </c>
      <c r="C51" s="346"/>
      <c r="D51" s="346"/>
      <c r="E51" s="341">
        <f t="shared" si="1"/>
        <v>0</v>
      </c>
      <c r="F51" s="331"/>
      <c r="G51" s="332"/>
      <c r="H51" s="348">
        <f t="shared" si="2"/>
        <v>0</v>
      </c>
      <c r="I51" s="335"/>
      <c r="J51" s="335"/>
      <c r="K51" s="343">
        <f t="shared" si="5"/>
        <v>0</v>
      </c>
      <c r="L51" s="337"/>
      <c r="M51" s="338"/>
      <c r="N51" s="344">
        <f t="shared" si="4"/>
        <v>0</v>
      </c>
      <c r="O51" s="31"/>
    </row>
    <row r="52" spans="1:15" ht="12.75" customHeight="1" x14ac:dyDescent="0.2">
      <c r="A52" s="351">
        <f t="shared" si="0"/>
        <v>41629</v>
      </c>
      <c r="B52" s="352" t="s">
        <v>11</v>
      </c>
      <c r="C52" s="346"/>
      <c r="D52" s="346"/>
      <c r="E52" s="341">
        <f t="shared" si="1"/>
        <v>0</v>
      </c>
      <c r="F52" s="331"/>
      <c r="G52" s="332"/>
      <c r="H52" s="348">
        <f t="shared" si="2"/>
        <v>0</v>
      </c>
      <c r="I52" s="335"/>
      <c r="J52" s="335"/>
      <c r="K52" s="343">
        <f t="shared" si="5"/>
        <v>0</v>
      </c>
      <c r="L52" s="337"/>
      <c r="M52" s="338"/>
      <c r="N52" s="344">
        <f t="shared" si="4"/>
        <v>0</v>
      </c>
      <c r="O52" s="31"/>
    </row>
    <row r="53" spans="1:15" ht="12.75" customHeight="1" x14ac:dyDescent="0.2">
      <c r="A53" s="306">
        <f t="shared" si="0"/>
        <v>41630</v>
      </c>
      <c r="B53" s="307" t="s">
        <v>12</v>
      </c>
      <c r="C53" s="279"/>
      <c r="D53" s="280"/>
      <c r="E53" s="281">
        <f t="shared" si="1"/>
        <v>0</v>
      </c>
      <c r="F53" s="282"/>
      <c r="G53" s="283"/>
      <c r="H53" s="432">
        <f t="shared" si="2"/>
        <v>0</v>
      </c>
      <c r="I53" s="286"/>
      <c r="J53" s="286"/>
      <c r="K53" s="287">
        <f t="shared" si="5"/>
        <v>0</v>
      </c>
      <c r="L53" s="288"/>
      <c r="M53" s="289"/>
      <c r="N53" s="290">
        <f t="shared" si="4"/>
        <v>0</v>
      </c>
      <c r="O53" s="291"/>
    </row>
    <row r="54" spans="1:15" s="27" customFormat="1" ht="12.75" customHeight="1" x14ac:dyDescent="0.2">
      <c r="A54" s="306">
        <f t="shared" si="0"/>
        <v>41631</v>
      </c>
      <c r="B54" s="307" t="s">
        <v>13</v>
      </c>
      <c r="C54" s="279"/>
      <c r="D54" s="280"/>
      <c r="E54" s="303">
        <f>SUM(D54-C54)</f>
        <v>0</v>
      </c>
      <c r="F54" s="282"/>
      <c r="G54" s="283"/>
      <c r="H54" s="294">
        <f>SUM(G54-F54)</f>
        <v>0</v>
      </c>
      <c r="I54" s="286"/>
      <c r="J54" s="286"/>
      <c r="K54" s="295">
        <f t="shared" si="5"/>
        <v>0</v>
      </c>
      <c r="L54" s="288"/>
      <c r="M54" s="289"/>
      <c r="N54" s="296">
        <f>SUM(M54-L54)</f>
        <v>0</v>
      </c>
      <c r="O54" s="297" t="s">
        <v>195</v>
      </c>
    </row>
    <row r="55" spans="1:15" ht="12.75" customHeight="1" x14ac:dyDescent="0.2">
      <c r="A55" s="306">
        <f t="shared" si="0"/>
        <v>41632</v>
      </c>
      <c r="B55" s="307" t="s">
        <v>7</v>
      </c>
      <c r="C55" s="279"/>
      <c r="D55" s="280"/>
      <c r="E55" s="303">
        <f>SUM(D55-C55)</f>
        <v>0</v>
      </c>
      <c r="F55" s="282"/>
      <c r="G55" s="283"/>
      <c r="H55" s="294">
        <f>SUM(G55-F55)</f>
        <v>0</v>
      </c>
      <c r="I55" s="286"/>
      <c r="J55" s="286"/>
      <c r="K55" s="295">
        <f t="shared" si="5"/>
        <v>0</v>
      </c>
      <c r="L55" s="288"/>
      <c r="M55" s="289"/>
      <c r="N55" s="296">
        <f>SUM(M55-L55)</f>
        <v>0</v>
      </c>
      <c r="O55" s="297" t="s">
        <v>21</v>
      </c>
    </row>
    <row r="56" spans="1:15" ht="12.75" customHeight="1" x14ac:dyDescent="0.2">
      <c r="A56" s="306">
        <f t="shared" si="0"/>
        <v>41633</v>
      </c>
      <c r="B56" s="307" t="s">
        <v>8</v>
      </c>
      <c r="C56" s="279"/>
      <c r="D56" s="280"/>
      <c r="E56" s="303">
        <f>SUM(D56-C56)</f>
        <v>0</v>
      </c>
      <c r="F56" s="282"/>
      <c r="G56" s="283"/>
      <c r="H56" s="294">
        <f>SUM(G56-F56)</f>
        <v>0</v>
      </c>
      <c r="I56" s="286"/>
      <c r="J56" s="286"/>
      <c r="K56" s="295">
        <f t="shared" si="5"/>
        <v>0</v>
      </c>
      <c r="L56" s="288"/>
      <c r="M56" s="289"/>
      <c r="N56" s="296">
        <f>SUM(M56-L56)</f>
        <v>0</v>
      </c>
      <c r="O56" s="297" t="s">
        <v>176</v>
      </c>
    </row>
    <row r="57" spans="1:15" ht="12.75" customHeight="1" x14ac:dyDescent="0.2">
      <c r="A57" s="351">
        <f t="shared" si="0"/>
        <v>41634</v>
      </c>
      <c r="B57" s="352" t="s">
        <v>9</v>
      </c>
      <c r="C57" s="346"/>
      <c r="D57" s="346"/>
      <c r="E57" s="341">
        <f t="shared" si="1"/>
        <v>0</v>
      </c>
      <c r="F57" s="331"/>
      <c r="G57" s="332"/>
      <c r="H57" s="348">
        <f t="shared" si="2"/>
        <v>0</v>
      </c>
      <c r="I57" s="335"/>
      <c r="J57" s="335"/>
      <c r="K57" s="343">
        <f t="shared" si="5"/>
        <v>0</v>
      </c>
      <c r="L57" s="337"/>
      <c r="M57" s="338"/>
      <c r="N57" s="344">
        <f t="shared" si="4"/>
        <v>0</v>
      </c>
      <c r="O57" s="31" t="s">
        <v>194</v>
      </c>
    </row>
    <row r="58" spans="1:15" ht="12.75" customHeight="1" x14ac:dyDescent="0.2">
      <c r="A58" s="351">
        <f t="shared" si="0"/>
        <v>41635</v>
      </c>
      <c r="B58" s="352" t="s">
        <v>10</v>
      </c>
      <c r="C58" s="346"/>
      <c r="D58" s="346"/>
      <c r="E58" s="341">
        <f t="shared" si="1"/>
        <v>0</v>
      </c>
      <c r="F58" s="331"/>
      <c r="G58" s="332"/>
      <c r="H58" s="348">
        <f t="shared" si="2"/>
        <v>0</v>
      </c>
      <c r="I58" s="335"/>
      <c r="J58" s="335"/>
      <c r="K58" s="343">
        <f t="shared" si="5"/>
        <v>0</v>
      </c>
      <c r="L58" s="337"/>
      <c r="M58" s="338"/>
      <c r="N58" s="344">
        <f t="shared" si="4"/>
        <v>0</v>
      </c>
      <c r="O58" s="31"/>
    </row>
    <row r="59" spans="1:15" ht="12.75" customHeight="1" x14ac:dyDescent="0.2">
      <c r="A59" s="351">
        <f t="shared" si="0"/>
        <v>41636</v>
      </c>
      <c r="B59" s="352" t="s">
        <v>11</v>
      </c>
      <c r="C59" s="346"/>
      <c r="D59" s="346"/>
      <c r="E59" s="341">
        <f t="shared" si="1"/>
        <v>0</v>
      </c>
      <c r="F59" s="331"/>
      <c r="G59" s="332"/>
      <c r="H59" s="348">
        <f t="shared" si="2"/>
        <v>0</v>
      </c>
      <c r="I59" s="335"/>
      <c r="J59" s="335"/>
      <c r="K59" s="343">
        <f t="shared" si="5"/>
        <v>0</v>
      </c>
      <c r="L59" s="337"/>
      <c r="M59" s="338"/>
      <c r="N59" s="344">
        <f t="shared" si="4"/>
        <v>0</v>
      </c>
      <c r="O59" s="31"/>
    </row>
    <row r="60" spans="1:15" ht="12.75" customHeight="1" x14ac:dyDescent="0.2">
      <c r="A60" s="306">
        <f t="shared" si="0"/>
        <v>41637</v>
      </c>
      <c r="B60" s="307" t="s">
        <v>12</v>
      </c>
      <c r="C60" s="279"/>
      <c r="D60" s="280"/>
      <c r="E60" s="281">
        <f t="shared" si="1"/>
        <v>0</v>
      </c>
      <c r="F60" s="282"/>
      <c r="G60" s="283"/>
      <c r="H60" s="432">
        <f t="shared" si="2"/>
        <v>0</v>
      </c>
      <c r="I60" s="286"/>
      <c r="J60" s="286"/>
      <c r="K60" s="287">
        <f t="shared" si="5"/>
        <v>0</v>
      </c>
      <c r="L60" s="288"/>
      <c r="M60" s="289"/>
      <c r="N60" s="290">
        <f t="shared" si="4"/>
        <v>0</v>
      </c>
      <c r="O60" s="291"/>
    </row>
    <row r="61" spans="1:15" ht="12.75" customHeight="1" x14ac:dyDescent="0.2">
      <c r="A61" s="306">
        <f t="shared" si="0"/>
        <v>41638</v>
      </c>
      <c r="B61" s="307" t="s">
        <v>13</v>
      </c>
      <c r="C61" s="279"/>
      <c r="D61" s="280"/>
      <c r="E61" s="303">
        <f>SUM(D61-C61)</f>
        <v>0</v>
      </c>
      <c r="F61" s="282"/>
      <c r="G61" s="283"/>
      <c r="H61" s="294">
        <f>SUM(G61-F61)</f>
        <v>0</v>
      </c>
      <c r="I61" s="286"/>
      <c r="J61" s="286"/>
      <c r="K61" s="295">
        <f t="shared" si="5"/>
        <v>0</v>
      </c>
      <c r="L61" s="288"/>
      <c r="M61" s="289"/>
      <c r="N61" s="296">
        <f>SUM(M61-L61)</f>
        <v>0</v>
      </c>
      <c r="O61" s="297" t="s">
        <v>196</v>
      </c>
    </row>
    <row r="62" spans="1:15" s="27" customFormat="1" ht="13.5" thickBot="1" x14ac:dyDescent="0.25">
      <c r="A62" s="77"/>
      <c r="B62" s="78"/>
      <c r="C62" s="79"/>
      <c r="D62" s="80"/>
      <c r="E62" s="81"/>
      <c r="F62" s="82"/>
      <c r="G62" s="83"/>
      <c r="H62" s="103"/>
      <c r="I62" s="85"/>
      <c r="J62" s="85"/>
      <c r="K62" s="86"/>
      <c r="L62" s="106"/>
      <c r="M62" s="87"/>
      <c r="N62" s="88"/>
      <c r="O62" s="89"/>
    </row>
    <row r="63" spans="1:15" ht="13.5" thickBot="1" x14ac:dyDescent="0.25"/>
    <row r="64" spans="1:15" s="35" customFormat="1" x14ac:dyDescent="0.2">
      <c r="A64" s="506" t="s">
        <v>183</v>
      </c>
      <c r="B64" s="507"/>
      <c r="C64" s="507"/>
      <c r="D64" s="507"/>
      <c r="E64" s="507"/>
      <c r="F64" s="507"/>
      <c r="G64" s="221"/>
      <c r="H64" s="221"/>
      <c r="I64" s="507" t="s">
        <v>184</v>
      </c>
      <c r="J64" s="507"/>
      <c r="K64" s="507"/>
      <c r="L64" s="507"/>
      <c r="M64" s="507"/>
      <c r="N64" s="507"/>
      <c r="O64" s="222"/>
    </row>
    <row r="65" spans="1:15" s="35" customFormat="1" x14ac:dyDescent="0.2">
      <c r="A65" s="224"/>
      <c r="B65" s="33"/>
      <c r="C65" s="33"/>
      <c r="D65" s="33"/>
      <c r="E65" s="33"/>
      <c r="F65" s="33"/>
      <c r="G65" s="33"/>
      <c r="H65" s="33"/>
      <c r="I65" s="33"/>
      <c r="J65" s="33"/>
      <c r="K65" s="33"/>
      <c r="L65" s="33"/>
      <c r="M65" s="33"/>
      <c r="N65" s="33"/>
      <c r="O65" s="223"/>
    </row>
    <row r="66" spans="1:15" s="35" customFormat="1" x14ac:dyDescent="0.2">
      <c r="A66" s="224"/>
      <c r="B66" s="33"/>
      <c r="C66" s="33"/>
      <c r="D66" s="33"/>
      <c r="E66" s="33"/>
      <c r="F66" s="33"/>
      <c r="G66" s="33"/>
      <c r="H66" s="33"/>
      <c r="I66" s="33"/>
      <c r="J66" s="33"/>
      <c r="K66" s="33"/>
      <c r="L66" s="33"/>
      <c r="M66" s="33"/>
      <c r="N66" s="33"/>
      <c r="O66" s="223"/>
    </row>
    <row r="67" spans="1:15" s="35" customFormat="1" x14ac:dyDescent="0.2">
      <c r="A67" s="224"/>
      <c r="B67" s="33"/>
      <c r="C67" s="33"/>
      <c r="D67" s="33"/>
      <c r="E67" s="33"/>
      <c r="F67" s="33"/>
      <c r="G67" s="33"/>
      <c r="H67" s="33"/>
      <c r="I67" s="33"/>
      <c r="J67" s="33"/>
      <c r="K67" s="33"/>
      <c r="L67" s="33"/>
      <c r="M67" s="33"/>
      <c r="N67" s="33"/>
      <c r="O67" s="223"/>
    </row>
    <row r="68" spans="1:15" s="35" customFormat="1" x14ac:dyDescent="0.2">
      <c r="A68" s="224"/>
      <c r="B68" s="33"/>
      <c r="C68" s="33"/>
      <c r="D68" s="33"/>
      <c r="E68" s="33"/>
      <c r="F68" s="33"/>
      <c r="G68" s="33"/>
      <c r="H68" s="33"/>
      <c r="I68" s="33"/>
      <c r="J68" s="33"/>
      <c r="K68" s="33"/>
      <c r="L68" s="33"/>
      <c r="M68" s="33"/>
      <c r="N68" s="33"/>
      <c r="O68" s="223"/>
    </row>
    <row r="69" spans="1:15" s="35" customFormat="1" x14ac:dyDescent="0.2">
      <c r="A69" s="240"/>
      <c r="B69" s="33"/>
      <c r="C69" s="33"/>
      <c r="D69" s="33"/>
      <c r="E69" s="33"/>
      <c r="F69" s="33"/>
      <c r="G69" s="33"/>
      <c r="H69" s="33"/>
      <c r="I69" s="541"/>
      <c r="J69" s="541"/>
      <c r="K69" s="33"/>
      <c r="L69" s="33"/>
      <c r="M69" s="33"/>
      <c r="N69" s="33"/>
      <c r="O69" s="223"/>
    </row>
    <row r="70" spans="1:15" s="35" customFormat="1" ht="13.5" thickBot="1" x14ac:dyDescent="0.25">
      <c r="A70" s="225" t="s">
        <v>1</v>
      </c>
      <c r="B70" s="537" t="s">
        <v>185</v>
      </c>
      <c r="C70" s="537"/>
      <c r="D70" s="537"/>
      <c r="E70" s="537"/>
      <c r="F70" s="538"/>
      <c r="G70" s="539"/>
      <c r="H70" s="226"/>
      <c r="I70" s="227" t="s">
        <v>1</v>
      </c>
      <c r="J70" s="537" t="s">
        <v>185</v>
      </c>
      <c r="K70" s="537"/>
      <c r="L70" s="537"/>
      <c r="M70" s="537"/>
      <c r="N70" s="538"/>
      <c r="O70" s="540"/>
    </row>
  </sheetData>
  <sheetProtection algorithmName="SHA-512" hashValue="soL9S4+kAnRR3+D21xYpiZ6ca6dnFOLkppi2S+tRx5PoVDclU4UhBNUweYMpbZHiofryu1rjrDTShzRE/021qA==" saltValue="IcU3p7UCtxO4JVN7I0bzYg==" spinCount="100000" sheet="1" selectLockedCells="1"/>
  <mergeCells count="50">
    <mergeCell ref="B70:G70"/>
    <mergeCell ref="J70:O70"/>
    <mergeCell ref="I69:J69"/>
    <mergeCell ref="A21:D21"/>
    <mergeCell ref="A22:O26"/>
    <mergeCell ref="A64:F64"/>
    <mergeCell ref="I64:N64"/>
    <mergeCell ref="I28:K28"/>
    <mergeCell ref="L28:N28"/>
    <mergeCell ref="X45:Y45"/>
    <mergeCell ref="X44:Y44"/>
    <mergeCell ref="B19:F19"/>
    <mergeCell ref="M19:N19"/>
    <mergeCell ref="W43:X43"/>
    <mergeCell ref="M13:N13"/>
    <mergeCell ref="C28:E28"/>
    <mergeCell ref="F28:H28"/>
    <mergeCell ref="M15:N15"/>
    <mergeCell ref="M16:N16"/>
    <mergeCell ref="K15:L15"/>
    <mergeCell ref="M14:N14"/>
    <mergeCell ref="B17:F17"/>
    <mergeCell ref="M17:N17"/>
    <mergeCell ref="B18:E18"/>
    <mergeCell ref="M18:N18"/>
    <mergeCell ref="B16:F16"/>
    <mergeCell ref="B9:C9"/>
    <mergeCell ref="B10:F10"/>
    <mergeCell ref="B15:F15"/>
    <mergeCell ref="B14:F14"/>
    <mergeCell ref="B11:F11"/>
    <mergeCell ref="B12:F12"/>
    <mergeCell ref="B13:F13"/>
    <mergeCell ref="M12:N12"/>
    <mergeCell ref="E9:F9"/>
    <mergeCell ref="E6:F6"/>
    <mergeCell ref="G6:L6"/>
    <mergeCell ref="M6:N6"/>
    <mergeCell ref="M8:N8"/>
    <mergeCell ref="M9:N9"/>
    <mergeCell ref="M11:N11"/>
    <mergeCell ref="M10:N10"/>
    <mergeCell ref="B5:L5"/>
    <mergeCell ref="M1:N1"/>
    <mergeCell ref="M2:N2"/>
    <mergeCell ref="B1:L1"/>
    <mergeCell ref="B2:L2"/>
    <mergeCell ref="B4:L4"/>
    <mergeCell ref="M4:N4"/>
    <mergeCell ref="M5:N5"/>
  </mergeCells>
  <phoneticPr fontId="0" type="noConversion"/>
  <pageMargins left="0.19685039370078741" right="0.19685039370078741" top="0.70866141732283472" bottom="0.23622047244094491" header="0.23622047244094491" footer="0.23622047244094491"/>
  <pageSetup paperSize="9" scale="79" orientation="portrait" horizontalDpi="4294967292" verticalDpi="300" r:id="rId1"/>
  <headerFooter alignWithMargins="0">
    <oddHeader>&amp;L&amp;F&amp;C&amp;D&amp;R&amp;A</oddHeader>
  </headerFooter>
  <colBreaks count="1" manualBreakCount="1">
    <brk id="15" max="62" man="1"/>
  </col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46"/>
  <sheetViews>
    <sheetView tabSelected="1" workbookViewId="0">
      <selection activeCell="Q40" sqref="Q40"/>
    </sheetView>
  </sheetViews>
  <sheetFormatPr baseColWidth="10" defaultRowHeight="12.75" x14ac:dyDescent="0.2"/>
  <cols>
    <col min="1" max="1" width="9.7109375" style="405" customWidth="1"/>
    <col min="2" max="2" width="6.7109375" style="405" bestFit="1" customWidth="1"/>
    <col min="3" max="12" width="5.7109375" style="405" customWidth="1"/>
    <col min="13" max="13" width="5.5703125" style="405" customWidth="1"/>
    <col min="14" max="14" width="5.7109375" style="405" customWidth="1"/>
    <col min="15" max="16384" width="11.42578125" style="405"/>
  </cols>
  <sheetData>
    <row r="2" spans="1:19" ht="18.75" thickBot="1" x14ac:dyDescent="0.3">
      <c r="A2" s="406" t="s">
        <v>229</v>
      </c>
    </row>
    <row r="3" spans="1:19" x14ac:dyDescent="0.2">
      <c r="A3" s="722" t="s">
        <v>228</v>
      </c>
      <c r="B3" s="723"/>
      <c r="C3" s="723"/>
      <c r="D3" s="723"/>
      <c r="E3" s="723"/>
      <c r="F3" s="723"/>
      <c r="G3" s="724"/>
      <c r="H3" s="725"/>
      <c r="I3" s="715" t="s">
        <v>227</v>
      </c>
      <c r="J3" s="716"/>
      <c r="K3" s="717" t="s">
        <v>164</v>
      </c>
      <c r="L3" s="716"/>
      <c r="M3" s="716"/>
      <c r="N3" s="717" t="s">
        <v>226</v>
      </c>
      <c r="O3" s="718"/>
    </row>
    <row r="4" spans="1:19" x14ac:dyDescent="0.2">
      <c r="A4" s="719" t="s">
        <v>23</v>
      </c>
      <c r="B4" s="720"/>
      <c r="C4" s="720"/>
      <c r="D4" s="720"/>
      <c r="E4" s="721"/>
      <c r="F4" s="389"/>
      <c r="G4" s="390">
        <f>SUM(H14:H38)</f>
        <v>0</v>
      </c>
      <c r="H4" s="397"/>
      <c r="I4" s="707"/>
      <c r="J4" s="708"/>
      <c r="K4" s="708"/>
      <c r="L4" s="708"/>
      <c r="M4" s="708"/>
      <c r="N4" s="708"/>
      <c r="O4" s="709"/>
    </row>
    <row r="5" spans="1:19" x14ac:dyDescent="0.2">
      <c r="A5" s="704" t="s">
        <v>162</v>
      </c>
      <c r="B5" s="705"/>
      <c r="C5" s="705"/>
      <c r="D5" s="705"/>
      <c r="E5" s="706"/>
      <c r="F5" s="391"/>
      <c r="G5" s="392">
        <f>SUM(K14:K38)</f>
        <v>0</v>
      </c>
      <c r="H5" s="397"/>
      <c r="I5" s="707"/>
      <c r="J5" s="708"/>
      <c r="K5" s="708"/>
      <c r="L5" s="708"/>
      <c r="M5" s="708"/>
      <c r="N5" s="708"/>
      <c r="O5" s="709"/>
    </row>
    <row r="6" spans="1:19" ht="13.5" thickBot="1" x14ac:dyDescent="0.25">
      <c r="A6" s="710" t="s">
        <v>163</v>
      </c>
      <c r="B6" s="711"/>
      <c r="C6" s="711"/>
      <c r="D6" s="711"/>
      <c r="E6" s="711"/>
      <c r="F6" s="393"/>
      <c r="G6" s="394">
        <f>SUM(N14:N38)</f>
        <v>0</v>
      </c>
      <c r="H6" s="397"/>
      <c r="I6" s="712"/>
      <c r="J6" s="713"/>
      <c r="K6" s="713"/>
      <c r="L6" s="713"/>
      <c r="M6" s="713"/>
      <c r="N6" s="713"/>
      <c r="O6" s="714"/>
    </row>
    <row r="7" spans="1:19" x14ac:dyDescent="0.2">
      <c r="A7" s="395"/>
      <c r="B7" s="396"/>
      <c r="C7" s="396"/>
      <c r="D7" s="396"/>
      <c r="E7" s="396"/>
      <c r="F7" s="396"/>
      <c r="G7" s="396"/>
      <c r="H7" s="397"/>
      <c r="I7" s="397"/>
      <c r="J7" s="50"/>
      <c r="K7" s="50"/>
      <c r="L7" s="50"/>
      <c r="M7" s="50"/>
      <c r="N7" s="50"/>
      <c r="O7" s="51"/>
    </row>
    <row r="8" spans="1:19" x14ac:dyDescent="0.2">
      <c r="A8" s="398" t="s">
        <v>225</v>
      </c>
      <c r="B8" s="389"/>
      <c r="C8" s="389"/>
      <c r="D8" s="389"/>
      <c r="E8" s="389"/>
      <c r="F8" s="389"/>
      <c r="G8" s="116">
        <f>SUM(E14:E38)</f>
        <v>0</v>
      </c>
      <c r="H8" s="726"/>
      <c r="I8" s="50"/>
      <c r="J8" s="50"/>
      <c r="K8" s="50"/>
      <c r="L8" s="50"/>
      <c r="M8" s="50"/>
      <c r="N8" s="50"/>
      <c r="O8" s="51"/>
    </row>
    <row r="10" spans="1:19" ht="13.5" thickBot="1" x14ac:dyDescent="0.25"/>
    <row r="11" spans="1:19" x14ac:dyDescent="0.2">
      <c r="A11" s="52"/>
      <c r="B11" s="53"/>
      <c r="C11" s="695" t="s">
        <v>225</v>
      </c>
      <c r="D11" s="696"/>
      <c r="E11" s="697"/>
      <c r="F11" s="695" t="s">
        <v>14</v>
      </c>
      <c r="G11" s="696"/>
      <c r="H11" s="697"/>
      <c r="I11" s="698" t="s">
        <v>160</v>
      </c>
      <c r="J11" s="699"/>
      <c r="K11" s="700"/>
      <c r="L11" s="701" t="s">
        <v>161</v>
      </c>
      <c r="M11" s="702"/>
      <c r="N11" s="703"/>
      <c r="O11" s="689" t="s">
        <v>6</v>
      </c>
      <c r="P11" s="690"/>
      <c r="Q11" s="690"/>
      <c r="R11" s="690"/>
      <c r="S11" s="691"/>
    </row>
    <row r="12" spans="1:19" ht="13.5" thickBot="1" x14ac:dyDescent="0.25">
      <c r="A12" s="55" t="s">
        <v>1</v>
      </c>
      <c r="B12" s="56" t="s">
        <v>3</v>
      </c>
      <c r="C12" s="407" t="s">
        <v>4</v>
      </c>
      <c r="D12" s="408" t="s">
        <v>5</v>
      </c>
      <c r="E12" s="409" t="s">
        <v>2</v>
      </c>
      <c r="F12" s="407" t="s">
        <v>4</v>
      </c>
      <c r="G12" s="408" t="s">
        <v>5</v>
      </c>
      <c r="H12" s="409" t="s">
        <v>2</v>
      </c>
      <c r="I12" s="410" t="s">
        <v>4</v>
      </c>
      <c r="J12" s="411" t="s">
        <v>5</v>
      </c>
      <c r="K12" s="412" t="s">
        <v>2</v>
      </c>
      <c r="L12" s="413" t="s">
        <v>4</v>
      </c>
      <c r="M12" s="414" t="s">
        <v>5</v>
      </c>
      <c r="N12" s="415" t="s">
        <v>2</v>
      </c>
      <c r="O12" s="692"/>
      <c r="P12" s="693"/>
      <c r="Q12" s="693"/>
      <c r="R12" s="693"/>
      <c r="S12" s="694"/>
    </row>
    <row r="13" spans="1:19" x14ac:dyDescent="0.2">
      <c r="A13" s="66"/>
      <c r="B13" s="67"/>
      <c r="C13" s="727"/>
      <c r="D13" s="728"/>
      <c r="E13" s="729"/>
      <c r="F13" s="727"/>
      <c r="G13" s="728"/>
      <c r="H13" s="729"/>
      <c r="I13" s="730"/>
      <c r="J13" s="731"/>
      <c r="K13" s="732"/>
      <c r="L13" s="727"/>
      <c r="M13" s="728"/>
      <c r="N13" s="729"/>
      <c r="O13" s="733"/>
      <c r="P13" s="734"/>
      <c r="Q13" s="734"/>
      <c r="R13" s="734"/>
      <c r="S13" s="735"/>
    </row>
    <row r="14" spans="1:19" x14ac:dyDescent="0.2">
      <c r="A14" s="399"/>
      <c r="B14" s="400"/>
      <c r="C14" s="401"/>
      <c r="D14" s="388"/>
      <c r="E14" s="402">
        <f t="shared" ref="E14:E38" si="0">SUM(D14-C14)</f>
        <v>0</v>
      </c>
      <c r="F14" s="401"/>
      <c r="G14" s="388"/>
      <c r="H14" s="402">
        <f t="shared" ref="H14:H38" si="1">SUM(G14-F14)</f>
        <v>0</v>
      </c>
      <c r="I14" s="401"/>
      <c r="J14" s="388"/>
      <c r="K14" s="404">
        <f t="shared" ref="K14:K38" si="2">SUM(J14-I14)</f>
        <v>0</v>
      </c>
      <c r="L14" s="401"/>
      <c r="M14" s="388"/>
      <c r="N14" s="403">
        <f t="shared" ref="N14:N38" si="3">SUM(M14-L14)</f>
        <v>0</v>
      </c>
      <c r="O14" s="686"/>
      <c r="P14" s="687"/>
      <c r="Q14" s="687"/>
      <c r="R14" s="687"/>
      <c r="S14" s="688"/>
    </row>
    <row r="15" spans="1:19" x14ac:dyDescent="0.2">
      <c r="A15" s="399"/>
      <c r="B15" s="400"/>
      <c r="C15" s="401"/>
      <c r="D15" s="388"/>
      <c r="E15" s="402">
        <f t="shared" si="0"/>
        <v>0</v>
      </c>
      <c r="F15" s="401"/>
      <c r="G15" s="388"/>
      <c r="H15" s="402">
        <f t="shared" si="1"/>
        <v>0</v>
      </c>
      <c r="I15" s="401"/>
      <c r="J15" s="388"/>
      <c r="K15" s="404">
        <f t="shared" si="2"/>
        <v>0</v>
      </c>
      <c r="L15" s="401"/>
      <c r="M15" s="388"/>
      <c r="N15" s="403">
        <f t="shared" si="3"/>
        <v>0</v>
      </c>
      <c r="O15" s="686"/>
      <c r="P15" s="687"/>
      <c r="Q15" s="687"/>
      <c r="R15" s="687"/>
      <c r="S15" s="688"/>
    </row>
    <row r="16" spans="1:19" x14ac:dyDescent="0.2">
      <c r="A16" s="399"/>
      <c r="B16" s="400"/>
      <c r="C16" s="401"/>
      <c r="D16" s="388"/>
      <c r="E16" s="402">
        <f t="shared" si="0"/>
        <v>0</v>
      </c>
      <c r="F16" s="401"/>
      <c r="G16" s="388"/>
      <c r="H16" s="402">
        <f t="shared" si="1"/>
        <v>0</v>
      </c>
      <c r="I16" s="401"/>
      <c r="J16" s="388"/>
      <c r="K16" s="404">
        <f t="shared" si="2"/>
        <v>0</v>
      </c>
      <c r="L16" s="401"/>
      <c r="M16" s="388"/>
      <c r="N16" s="403">
        <f t="shared" si="3"/>
        <v>0</v>
      </c>
      <c r="O16" s="686"/>
      <c r="P16" s="687"/>
      <c r="Q16" s="687"/>
      <c r="R16" s="687"/>
      <c r="S16" s="688"/>
    </row>
    <row r="17" spans="1:19" x14ac:dyDescent="0.2">
      <c r="A17" s="399"/>
      <c r="B17" s="400"/>
      <c r="C17" s="401"/>
      <c r="D17" s="388"/>
      <c r="E17" s="402">
        <f t="shared" si="0"/>
        <v>0</v>
      </c>
      <c r="F17" s="401"/>
      <c r="G17" s="388"/>
      <c r="H17" s="402">
        <f t="shared" si="1"/>
        <v>0</v>
      </c>
      <c r="I17" s="401"/>
      <c r="J17" s="388"/>
      <c r="K17" s="404">
        <f t="shared" si="2"/>
        <v>0</v>
      </c>
      <c r="L17" s="401"/>
      <c r="M17" s="388"/>
      <c r="N17" s="403">
        <f t="shared" si="3"/>
        <v>0</v>
      </c>
      <c r="O17" s="686"/>
      <c r="P17" s="687"/>
      <c r="Q17" s="687"/>
      <c r="R17" s="687"/>
      <c r="S17" s="688"/>
    </row>
    <row r="18" spans="1:19" x14ac:dyDescent="0.2">
      <c r="A18" s="399"/>
      <c r="B18" s="400"/>
      <c r="C18" s="401"/>
      <c r="D18" s="388"/>
      <c r="E18" s="402">
        <f t="shared" si="0"/>
        <v>0</v>
      </c>
      <c r="F18" s="401"/>
      <c r="G18" s="388"/>
      <c r="H18" s="402">
        <f t="shared" si="1"/>
        <v>0</v>
      </c>
      <c r="I18" s="401"/>
      <c r="J18" s="388"/>
      <c r="K18" s="404">
        <f t="shared" si="2"/>
        <v>0</v>
      </c>
      <c r="L18" s="401"/>
      <c r="M18" s="388"/>
      <c r="N18" s="403">
        <f t="shared" si="3"/>
        <v>0</v>
      </c>
      <c r="O18" s="686"/>
      <c r="P18" s="687"/>
      <c r="Q18" s="687"/>
      <c r="R18" s="687"/>
      <c r="S18" s="688"/>
    </row>
    <row r="19" spans="1:19" x14ac:dyDescent="0.2">
      <c r="A19" s="399"/>
      <c r="B19" s="400"/>
      <c r="C19" s="401"/>
      <c r="D19" s="388"/>
      <c r="E19" s="402">
        <f t="shared" si="0"/>
        <v>0</v>
      </c>
      <c r="F19" s="401"/>
      <c r="G19" s="388"/>
      <c r="H19" s="402">
        <f t="shared" si="1"/>
        <v>0</v>
      </c>
      <c r="I19" s="401"/>
      <c r="J19" s="388"/>
      <c r="K19" s="404">
        <f t="shared" si="2"/>
        <v>0</v>
      </c>
      <c r="L19" s="401"/>
      <c r="M19" s="388"/>
      <c r="N19" s="403">
        <f t="shared" si="3"/>
        <v>0</v>
      </c>
      <c r="O19" s="686"/>
      <c r="P19" s="687"/>
      <c r="Q19" s="687"/>
      <c r="R19" s="687"/>
      <c r="S19" s="688"/>
    </row>
    <row r="20" spans="1:19" x14ac:dyDescent="0.2">
      <c r="A20" s="399"/>
      <c r="B20" s="400"/>
      <c r="C20" s="401"/>
      <c r="D20" s="388"/>
      <c r="E20" s="402">
        <f t="shared" si="0"/>
        <v>0</v>
      </c>
      <c r="F20" s="401"/>
      <c r="G20" s="388"/>
      <c r="H20" s="402">
        <f t="shared" si="1"/>
        <v>0</v>
      </c>
      <c r="I20" s="401"/>
      <c r="J20" s="388"/>
      <c r="K20" s="404">
        <f t="shared" si="2"/>
        <v>0</v>
      </c>
      <c r="L20" s="401"/>
      <c r="M20" s="388"/>
      <c r="N20" s="403">
        <f t="shared" si="3"/>
        <v>0</v>
      </c>
      <c r="O20" s="686"/>
      <c r="P20" s="687"/>
      <c r="Q20" s="687"/>
      <c r="R20" s="687"/>
      <c r="S20" s="688"/>
    </row>
    <row r="21" spans="1:19" x14ac:dyDescent="0.2">
      <c r="A21" s="399"/>
      <c r="B21" s="400"/>
      <c r="C21" s="401"/>
      <c r="D21" s="388"/>
      <c r="E21" s="402">
        <f t="shared" si="0"/>
        <v>0</v>
      </c>
      <c r="F21" s="401"/>
      <c r="G21" s="388"/>
      <c r="H21" s="402">
        <f t="shared" si="1"/>
        <v>0</v>
      </c>
      <c r="I21" s="401"/>
      <c r="J21" s="388"/>
      <c r="K21" s="404">
        <f t="shared" si="2"/>
        <v>0</v>
      </c>
      <c r="L21" s="401"/>
      <c r="M21" s="388"/>
      <c r="N21" s="403">
        <f t="shared" si="3"/>
        <v>0</v>
      </c>
      <c r="O21" s="686"/>
      <c r="P21" s="687"/>
      <c r="Q21" s="687"/>
      <c r="R21" s="687"/>
      <c r="S21" s="688"/>
    </row>
    <row r="22" spans="1:19" x14ac:dyDescent="0.2">
      <c r="A22" s="399"/>
      <c r="B22" s="400"/>
      <c r="C22" s="401"/>
      <c r="D22" s="388"/>
      <c r="E22" s="402">
        <f t="shared" si="0"/>
        <v>0</v>
      </c>
      <c r="F22" s="401"/>
      <c r="G22" s="388"/>
      <c r="H22" s="402">
        <f t="shared" si="1"/>
        <v>0</v>
      </c>
      <c r="I22" s="401"/>
      <c r="J22" s="388"/>
      <c r="K22" s="404">
        <f t="shared" si="2"/>
        <v>0</v>
      </c>
      <c r="L22" s="401"/>
      <c r="M22" s="388"/>
      <c r="N22" s="403">
        <f t="shared" si="3"/>
        <v>0</v>
      </c>
      <c r="O22" s="686"/>
      <c r="P22" s="687"/>
      <c r="Q22" s="687"/>
      <c r="R22" s="687"/>
      <c r="S22" s="688"/>
    </row>
    <row r="23" spans="1:19" x14ac:dyDescent="0.2">
      <c r="A23" s="399"/>
      <c r="B23" s="400"/>
      <c r="C23" s="401"/>
      <c r="D23" s="388"/>
      <c r="E23" s="402">
        <f t="shared" si="0"/>
        <v>0</v>
      </c>
      <c r="F23" s="401"/>
      <c r="G23" s="388"/>
      <c r="H23" s="402">
        <f t="shared" si="1"/>
        <v>0</v>
      </c>
      <c r="I23" s="401"/>
      <c r="J23" s="388"/>
      <c r="K23" s="404">
        <f t="shared" si="2"/>
        <v>0</v>
      </c>
      <c r="L23" s="401"/>
      <c r="M23" s="388"/>
      <c r="N23" s="403">
        <f t="shared" si="3"/>
        <v>0</v>
      </c>
      <c r="O23" s="686"/>
      <c r="P23" s="687"/>
      <c r="Q23" s="687"/>
      <c r="R23" s="687"/>
      <c r="S23" s="688"/>
    </row>
    <row r="24" spans="1:19" x14ac:dyDescent="0.2">
      <c r="A24" s="399"/>
      <c r="B24" s="400"/>
      <c r="C24" s="401"/>
      <c r="D24" s="388"/>
      <c r="E24" s="402">
        <f t="shared" si="0"/>
        <v>0</v>
      </c>
      <c r="F24" s="401"/>
      <c r="G24" s="388"/>
      <c r="H24" s="402">
        <f t="shared" si="1"/>
        <v>0</v>
      </c>
      <c r="I24" s="401"/>
      <c r="J24" s="388"/>
      <c r="K24" s="404">
        <f t="shared" si="2"/>
        <v>0</v>
      </c>
      <c r="L24" s="401"/>
      <c r="M24" s="388"/>
      <c r="N24" s="403">
        <f t="shared" si="3"/>
        <v>0</v>
      </c>
      <c r="O24" s="686"/>
      <c r="P24" s="687"/>
      <c r="Q24" s="687"/>
      <c r="R24" s="687"/>
      <c r="S24" s="688"/>
    </row>
    <row r="25" spans="1:19" x14ac:dyDescent="0.2">
      <c r="A25" s="399"/>
      <c r="B25" s="400"/>
      <c r="C25" s="401"/>
      <c r="D25" s="388"/>
      <c r="E25" s="402">
        <f t="shared" si="0"/>
        <v>0</v>
      </c>
      <c r="F25" s="401"/>
      <c r="G25" s="388"/>
      <c r="H25" s="402">
        <f t="shared" si="1"/>
        <v>0</v>
      </c>
      <c r="I25" s="401"/>
      <c r="J25" s="388"/>
      <c r="K25" s="404">
        <f t="shared" si="2"/>
        <v>0</v>
      </c>
      <c r="L25" s="401"/>
      <c r="M25" s="388"/>
      <c r="N25" s="403">
        <f t="shared" si="3"/>
        <v>0</v>
      </c>
      <c r="O25" s="686"/>
      <c r="P25" s="687"/>
      <c r="Q25" s="687"/>
      <c r="R25" s="687"/>
      <c r="S25" s="688"/>
    </row>
    <row r="26" spans="1:19" x14ac:dyDescent="0.2">
      <c r="A26" s="399"/>
      <c r="B26" s="400"/>
      <c r="C26" s="401"/>
      <c r="D26" s="388"/>
      <c r="E26" s="402">
        <f t="shared" si="0"/>
        <v>0</v>
      </c>
      <c r="F26" s="401"/>
      <c r="G26" s="388"/>
      <c r="H26" s="402">
        <f t="shared" si="1"/>
        <v>0</v>
      </c>
      <c r="I26" s="401"/>
      <c r="J26" s="388"/>
      <c r="K26" s="404">
        <f t="shared" si="2"/>
        <v>0</v>
      </c>
      <c r="L26" s="401"/>
      <c r="M26" s="388"/>
      <c r="N26" s="403">
        <f t="shared" si="3"/>
        <v>0</v>
      </c>
      <c r="O26" s="686"/>
      <c r="P26" s="687"/>
      <c r="Q26" s="687"/>
      <c r="R26" s="687"/>
      <c r="S26" s="688"/>
    </row>
    <row r="27" spans="1:19" x14ac:dyDescent="0.2">
      <c r="A27" s="399"/>
      <c r="B27" s="400"/>
      <c r="C27" s="401"/>
      <c r="D27" s="388"/>
      <c r="E27" s="402">
        <f t="shared" si="0"/>
        <v>0</v>
      </c>
      <c r="F27" s="401"/>
      <c r="G27" s="388"/>
      <c r="H27" s="402">
        <f t="shared" si="1"/>
        <v>0</v>
      </c>
      <c r="I27" s="401"/>
      <c r="J27" s="388"/>
      <c r="K27" s="404">
        <f t="shared" si="2"/>
        <v>0</v>
      </c>
      <c r="L27" s="401"/>
      <c r="M27" s="388"/>
      <c r="N27" s="403">
        <f t="shared" si="3"/>
        <v>0</v>
      </c>
      <c r="O27" s="686"/>
      <c r="P27" s="687"/>
      <c r="Q27" s="687"/>
      <c r="R27" s="687"/>
      <c r="S27" s="688"/>
    </row>
    <row r="28" spans="1:19" x14ac:dyDescent="0.2">
      <c r="A28" s="399"/>
      <c r="B28" s="400"/>
      <c r="C28" s="401"/>
      <c r="D28" s="388"/>
      <c r="E28" s="402">
        <f t="shared" si="0"/>
        <v>0</v>
      </c>
      <c r="F28" s="401"/>
      <c r="G28" s="388"/>
      <c r="H28" s="402">
        <f t="shared" si="1"/>
        <v>0</v>
      </c>
      <c r="I28" s="401"/>
      <c r="J28" s="388"/>
      <c r="K28" s="404">
        <f t="shared" si="2"/>
        <v>0</v>
      </c>
      <c r="L28" s="401"/>
      <c r="M28" s="388"/>
      <c r="N28" s="403">
        <f t="shared" si="3"/>
        <v>0</v>
      </c>
      <c r="O28" s="686"/>
      <c r="P28" s="687"/>
      <c r="Q28" s="687"/>
      <c r="R28" s="687"/>
      <c r="S28" s="688"/>
    </row>
    <row r="29" spans="1:19" x14ac:dyDescent="0.2">
      <c r="A29" s="399"/>
      <c r="B29" s="400"/>
      <c r="C29" s="401"/>
      <c r="D29" s="388"/>
      <c r="E29" s="402">
        <f t="shared" si="0"/>
        <v>0</v>
      </c>
      <c r="F29" s="401"/>
      <c r="G29" s="388"/>
      <c r="H29" s="402">
        <f t="shared" si="1"/>
        <v>0</v>
      </c>
      <c r="I29" s="401"/>
      <c r="J29" s="388"/>
      <c r="K29" s="404">
        <f t="shared" si="2"/>
        <v>0</v>
      </c>
      <c r="L29" s="401"/>
      <c r="M29" s="388"/>
      <c r="N29" s="403">
        <f t="shared" si="3"/>
        <v>0</v>
      </c>
      <c r="O29" s="686"/>
      <c r="P29" s="687"/>
      <c r="Q29" s="687"/>
      <c r="R29" s="687"/>
      <c r="S29" s="688"/>
    </row>
    <row r="30" spans="1:19" x14ac:dyDescent="0.2">
      <c r="A30" s="399"/>
      <c r="B30" s="400"/>
      <c r="C30" s="401"/>
      <c r="D30" s="388"/>
      <c r="E30" s="402">
        <f t="shared" si="0"/>
        <v>0</v>
      </c>
      <c r="F30" s="401"/>
      <c r="G30" s="388"/>
      <c r="H30" s="402">
        <f t="shared" si="1"/>
        <v>0</v>
      </c>
      <c r="I30" s="401"/>
      <c r="J30" s="388"/>
      <c r="K30" s="404">
        <f t="shared" si="2"/>
        <v>0</v>
      </c>
      <c r="L30" s="401"/>
      <c r="M30" s="388"/>
      <c r="N30" s="403">
        <f t="shared" si="3"/>
        <v>0</v>
      </c>
      <c r="O30" s="686"/>
      <c r="P30" s="687"/>
      <c r="Q30" s="687"/>
      <c r="R30" s="687"/>
      <c r="S30" s="688"/>
    </row>
    <row r="31" spans="1:19" x14ac:dyDescent="0.2">
      <c r="A31" s="399"/>
      <c r="B31" s="400"/>
      <c r="C31" s="401"/>
      <c r="D31" s="388"/>
      <c r="E31" s="402">
        <f t="shared" si="0"/>
        <v>0</v>
      </c>
      <c r="F31" s="401"/>
      <c r="G31" s="388"/>
      <c r="H31" s="402">
        <f t="shared" si="1"/>
        <v>0</v>
      </c>
      <c r="I31" s="401"/>
      <c r="J31" s="388"/>
      <c r="K31" s="404">
        <f t="shared" si="2"/>
        <v>0</v>
      </c>
      <c r="L31" s="401"/>
      <c r="M31" s="388"/>
      <c r="N31" s="403">
        <f t="shared" si="3"/>
        <v>0</v>
      </c>
      <c r="O31" s="686"/>
      <c r="P31" s="687"/>
      <c r="Q31" s="687"/>
      <c r="R31" s="687"/>
      <c r="S31" s="688"/>
    </row>
    <row r="32" spans="1:19" x14ac:dyDescent="0.2">
      <c r="A32" s="399"/>
      <c r="B32" s="400"/>
      <c r="C32" s="401"/>
      <c r="D32" s="388"/>
      <c r="E32" s="402">
        <f t="shared" si="0"/>
        <v>0</v>
      </c>
      <c r="F32" s="401"/>
      <c r="G32" s="388"/>
      <c r="H32" s="402">
        <f t="shared" si="1"/>
        <v>0</v>
      </c>
      <c r="I32" s="401"/>
      <c r="J32" s="388"/>
      <c r="K32" s="404">
        <f t="shared" si="2"/>
        <v>0</v>
      </c>
      <c r="L32" s="401"/>
      <c r="M32" s="388"/>
      <c r="N32" s="403">
        <f t="shared" si="3"/>
        <v>0</v>
      </c>
      <c r="O32" s="686"/>
      <c r="P32" s="687"/>
      <c r="Q32" s="687"/>
      <c r="R32" s="687"/>
      <c r="S32" s="688"/>
    </row>
    <row r="33" spans="1:19" x14ac:dyDescent="0.2">
      <c r="A33" s="399"/>
      <c r="B33" s="400"/>
      <c r="C33" s="401"/>
      <c r="D33" s="388"/>
      <c r="E33" s="402">
        <f t="shared" si="0"/>
        <v>0</v>
      </c>
      <c r="F33" s="401"/>
      <c r="G33" s="388"/>
      <c r="H33" s="402">
        <f t="shared" si="1"/>
        <v>0</v>
      </c>
      <c r="I33" s="401"/>
      <c r="J33" s="388"/>
      <c r="K33" s="404">
        <f t="shared" si="2"/>
        <v>0</v>
      </c>
      <c r="L33" s="401"/>
      <c r="M33" s="388"/>
      <c r="N33" s="403">
        <f t="shared" si="3"/>
        <v>0</v>
      </c>
      <c r="O33" s="686"/>
      <c r="P33" s="687"/>
      <c r="Q33" s="687"/>
      <c r="R33" s="687"/>
      <c r="S33" s="688"/>
    </row>
    <row r="34" spans="1:19" x14ac:dyDescent="0.2">
      <c r="A34" s="399"/>
      <c r="B34" s="400"/>
      <c r="C34" s="401"/>
      <c r="D34" s="388"/>
      <c r="E34" s="402">
        <f t="shared" si="0"/>
        <v>0</v>
      </c>
      <c r="F34" s="401"/>
      <c r="G34" s="388"/>
      <c r="H34" s="402">
        <f t="shared" si="1"/>
        <v>0</v>
      </c>
      <c r="I34" s="401"/>
      <c r="J34" s="388"/>
      <c r="K34" s="404">
        <f t="shared" si="2"/>
        <v>0</v>
      </c>
      <c r="L34" s="401"/>
      <c r="M34" s="388"/>
      <c r="N34" s="403">
        <f t="shared" si="3"/>
        <v>0</v>
      </c>
      <c r="O34" s="686"/>
      <c r="P34" s="687"/>
      <c r="Q34" s="687"/>
      <c r="R34" s="687"/>
      <c r="S34" s="688"/>
    </row>
    <row r="35" spans="1:19" x14ac:dyDescent="0.2">
      <c r="A35" s="399"/>
      <c r="B35" s="400"/>
      <c r="C35" s="401"/>
      <c r="D35" s="388"/>
      <c r="E35" s="402">
        <f t="shared" si="0"/>
        <v>0</v>
      </c>
      <c r="F35" s="401"/>
      <c r="G35" s="388"/>
      <c r="H35" s="402">
        <f t="shared" si="1"/>
        <v>0</v>
      </c>
      <c r="I35" s="401"/>
      <c r="J35" s="388"/>
      <c r="K35" s="404">
        <f t="shared" si="2"/>
        <v>0</v>
      </c>
      <c r="L35" s="401"/>
      <c r="M35" s="388"/>
      <c r="N35" s="403">
        <f t="shared" si="3"/>
        <v>0</v>
      </c>
      <c r="O35" s="686"/>
      <c r="P35" s="687"/>
      <c r="Q35" s="687"/>
      <c r="R35" s="687"/>
      <c r="S35" s="688"/>
    </row>
    <row r="36" spans="1:19" x14ac:dyDescent="0.2">
      <c r="A36" s="399"/>
      <c r="B36" s="400"/>
      <c r="C36" s="401"/>
      <c r="D36" s="388"/>
      <c r="E36" s="402">
        <f t="shared" si="0"/>
        <v>0</v>
      </c>
      <c r="F36" s="401"/>
      <c r="G36" s="388"/>
      <c r="H36" s="402">
        <f t="shared" si="1"/>
        <v>0</v>
      </c>
      <c r="I36" s="401"/>
      <c r="J36" s="388"/>
      <c r="K36" s="404">
        <f t="shared" si="2"/>
        <v>0</v>
      </c>
      <c r="L36" s="401"/>
      <c r="M36" s="388"/>
      <c r="N36" s="403">
        <f t="shared" si="3"/>
        <v>0</v>
      </c>
      <c r="O36" s="686"/>
      <c r="P36" s="687"/>
      <c r="Q36" s="687"/>
      <c r="R36" s="687"/>
      <c r="S36" s="688"/>
    </row>
    <row r="37" spans="1:19" x14ac:dyDescent="0.2">
      <c r="A37" s="399"/>
      <c r="B37" s="400"/>
      <c r="C37" s="401"/>
      <c r="D37" s="388"/>
      <c r="E37" s="402">
        <f t="shared" si="0"/>
        <v>0</v>
      </c>
      <c r="F37" s="401"/>
      <c r="G37" s="388"/>
      <c r="H37" s="402">
        <f t="shared" si="1"/>
        <v>0</v>
      </c>
      <c r="I37" s="401"/>
      <c r="J37" s="388"/>
      <c r="K37" s="404">
        <f t="shared" si="2"/>
        <v>0</v>
      </c>
      <c r="L37" s="401"/>
      <c r="M37" s="388"/>
      <c r="N37" s="403">
        <f t="shared" si="3"/>
        <v>0</v>
      </c>
      <c r="O37" s="686"/>
      <c r="P37" s="687"/>
      <c r="Q37" s="687"/>
      <c r="R37" s="687"/>
      <c r="S37" s="688"/>
    </row>
    <row r="38" spans="1:19" ht="13.5" thickBot="1" x14ac:dyDescent="0.25">
      <c r="A38" s="399"/>
      <c r="B38" s="400"/>
      <c r="C38" s="401"/>
      <c r="D38" s="388"/>
      <c r="E38" s="402">
        <f t="shared" si="0"/>
        <v>0</v>
      </c>
      <c r="F38" s="401"/>
      <c r="G38" s="388"/>
      <c r="H38" s="402">
        <f t="shared" si="1"/>
        <v>0</v>
      </c>
      <c r="I38" s="401"/>
      <c r="J38" s="388"/>
      <c r="K38" s="404">
        <f t="shared" si="2"/>
        <v>0</v>
      </c>
      <c r="L38" s="401"/>
      <c r="M38" s="388"/>
      <c r="N38" s="403">
        <f t="shared" si="3"/>
        <v>0</v>
      </c>
      <c r="O38" s="686"/>
      <c r="P38" s="687"/>
      <c r="Q38" s="687"/>
      <c r="R38" s="687"/>
      <c r="S38" s="688"/>
    </row>
    <row r="39" spans="1:19" ht="13.5" thickBot="1" x14ac:dyDescent="0.25">
      <c r="A39" s="683"/>
      <c r="B39" s="684"/>
      <c r="C39" s="684"/>
      <c r="D39" s="684"/>
      <c r="E39" s="684"/>
      <c r="F39" s="684"/>
      <c r="G39" s="684"/>
      <c r="H39" s="684"/>
      <c r="I39" s="684"/>
      <c r="J39" s="684"/>
      <c r="K39" s="684"/>
      <c r="L39" s="684"/>
      <c r="M39" s="684"/>
      <c r="N39" s="684"/>
      <c r="O39" s="684"/>
      <c r="P39" s="684"/>
      <c r="Q39" s="684"/>
      <c r="R39" s="684"/>
      <c r="S39" s="685"/>
    </row>
    <row r="40" spans="1:19" ht="13.5" thickBot="1" x14ac:dyDescent="0.25">
      <c r="A40" s="35"/>
      <c r="B40" s="35"/>
      <c r="C40" s="35"/>
      <c r="D40" s="35"/>
      <c r="E40" s="35"/>
      <c r="F40" s="35"/>
      <c r="G40" s="35"/>
      <c r="H40" s="35"/>
      <c r="I40" s="35"/>
      <c r="J40" s="35"/>
      <c r="K40" s="35"/>
      <c r="L40" s="35"/>
      <c r="M40" s="35"/>
      <c r="N40" s="35"/>
      <c r="O40" s="35"/>
    </row>
    <row r="41" spans="1:19" x14ac:dyDescent="0.2">
      <c r="A41" s="506" t="s">
        <v>183</v>
      </c>
      <c r="B41" s="507"/>
      <c r="C41" s="507"/>
      <c r="D41" s="507"/>
      <c r="E41" s="507"/>
      <c r="F41" s="507"/>
      <c r="G41" s="221"/>
      <c r="H41" s="221"/>
      <c r="I41" s="507" t="s">
        <v>184</v>
      </c>
      <c r="J41" s="507"/>
      <c r="K41" s="507"/>
      <c r="L41" s="507"/>
      <c r="M41" s="507"/>
      <c r="N41" s="507"/>
      <c r="O41" s="222"/>
    </row>
    <row r="42" spans="1:19" x14ac:dyDescent="0.2">
      <c r="A42" s="224"/>
      <c r="B42" s="33"/>
      <c r="C42" s="33"/>
      <c r="D42" s="33"/>
      <c r="E42" s="33"/>
      <c r="F42" s="33"/>
      <c r="G42" s="33"/>
      <c r="H42" s="33"/>
      <c r="I42" s="33"/>
      <c r="J42" s="33"/>
      <c r="K42" s="33"/>
      <c r="L42" s="33"/>
      <c r="M42" s="33"/>
      <c r="N42" s="33"/>
      <c r="O42" s="223"/>
    </row>
    <row r="43" spans="1:19" x14ac:dyDescent="0.2">
      <c r="A43" s="224"/>
      <c r="B43" s="33"/>
      <c r="C43" s="33"/>
      <c r="D43" s="33"/>
      <c r="E43" s="33"/>
      <c r="F43" s="33"/>
      <c r="G43" s="33"/>
      <c r="H43" s="33"/>
      <c r="I43" s="33"/>
      <c r="J43" s="33"/>
      <c r="K43" s="33"/>
      <c r="L43" s="33"/>
      <c r="M43" s="33"/>
      <c r="N43" s="33"/>
      <c r="O43" s="223"/>
    </row>
    <row r="44" spans="1:19" x14ac:dyDescent="0.2">
      <c r="A44" s="224"/>
      <c r="B44" s="33"/>
      <c r="C44" s="33"/>
      <c r="D44" s="33"/>
      <c r="E44" s="33"/>
      <c r="F44" s="33"/>
      <c r="G44" s="33"/>
      <c r="H44" s="33"/>
      <c r="I44" s="736"/>
      <c r="J44" s="736"/>
      <c r="K44" s="33"/>
      <c r="L44" s="33"/>
      <c r="M44" s="33"/>
      <c r="N44" s="33"/>
      <c r="O44" s="223"/>
    </row>
    <row r="45" spans="1:19" ht="13.5" thickBot="1" x14ac:dyDescent="0.25">
      <c r="A45" s="225" t="s">
        <v>1</v>
      </c>
      <c r="B45" s="537" t="s">
        <v>185</v>
      </c>
      <c r="C45" s="537"/>
      <c r="D45" s="537"/>
      <c r="E45" s="537"/>
      <c r="F45" s="538"/>
      <c r="G45" s="538"/>
      <c r="H45" s="226"/>
      <c r="I45" s="227" t="s">
        <v>1</v>
      </c>
      <c r="J45" s="537" t="s">
        <v>185</v>
      </c>
      <c r="K45" s="537"/>
      <c r="L45" s="537"/>
      <c r="M45" s="537"/>
      <c r="N45" s="538"/>
      <c r="O45" s="737"/>
    </row>
    <row r="46" spans="1:19" x14ac:dyDescent="0.2">
      <c r="A46" s="35"/>
      <c r="B46" s="35"/>
      <c r="C46" s="35"/>
      <c r="D46" s="35"/>
      <c r="E46" s="35"/>
      <c r="F46" s="35"/>
      <c r="G46" s="35"/>
      <c r="H46" s="35"/>
      <c r="I46" s="35"/>
      <c r="J46" s="35"/>
      <c r="K46" s="35"/>
      <c r="L46" s="35"/>
      <c r="M46" s="35"/>
      <c r="N46" s="35"/>
      <c r="O46" s="35"/>
    </row>
  </sheetData>
  <mergeCells count="52">
    <mergeCell ref="I3:J3"/>
    <mergeCell ref="K3:M3"/>
    <mergeCell ref="N3:O3"/>
    <mergeCell ref="A4:E4"/>
    <mergeCell ref="I4:J4"/>
    <mergeCell ref="K4:M4"/>
    <mergeCell ref="N4:O4"/>
    <mergeCell ref="A3:G3"/>
    <mergeCell ref="A5:E5"/>
    <mergeCell ref="I5:J5"/>
    <mergeCell ref="K5:M5"/>
    <mergeCell ref="N5:O5"/>
    <mergeCell ref="A6:E6"/>
    <mergeCell ref="I6:J6"/>
    <mergeCell ref="K6:M6"/>
    <mergeCell ref="N6:O6"/>
    <mergeCell ref="O21:S21"/>
    <mergeCell ref="O11:S12"/>
    <mergeCell ref="O14:S14"/>
    <mergeCell ref="O15:S15"/>
    <mergeCell ref="C11:E11"/>
    <mergeCell ref="F11:H11"/>
    <mergeCell ref="I11:K11"/>
    <mergeCell ref="L11:N11"/>
    <mergeCell ref="O16:S16"/>
    <mergeCell ref="O17:S17"/>
    <mergeCell ref="O18:S18"/>
    <mergeCell ref="O19:S19"/>
    <mergeCell ref="O20:S20"/>
    <mergeCell ref="O33:S33"/>
    <mergeCell ref="O22:S22"/>
    <mergeCell ref="O23:S23"/>
    <mergeCell ref="O24:S24"/>
    <mergeCell ref="O25:S25"/>
    <mergeCell ref="O26:S26"/>
    <mergeCell ref="O27:S27"/>
    <mergeCell ref="O28:S28"/>
    <mergeCell ref="O29:S29"/>
    <mergeCell ref="O30:S30"/>
    <mergeCell ref="O31:S31"/>
    <mergeCell ref="O32:S32"/>
    <mergeCell ref="O34:S34"/>
    <mergeCell ref="O35:S35"/>
    <mergeCell ref="O36:S36"/>
    <mergeCell ref="O37:S37"/>
    <mergeCell ref="O38:S38"/>
    <mergeCell ref="I44:J44"/>
    <mergeCell ref="B45:G45"/>
    <mergeCell ref="J45:O45"/>
    <mergeCell ref="A39:S39"/>
    <mergeCell ref="A41:F41"/>
    <mergeCell ref="I41:N41"/>
  </mergeCells>
  <pageMargins left="0.23622047244094491" right="0.23622047244094491" top="0.19685039370078741" bottom="0.15748031496062992" header="0.31496062992125984" footer="0"/>
  <pageSetup paperSize="9" orientation="landscape" r:id="rId1"/>
  <headerFooter>
    <oddHeader>&amp;R&amp;F ] - &amp;A</oddHeader>
  </headerFooter>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A121"/>
  <sheetViews>
    <sheetView zoomScaleNormal="100" workbookViewId="0">
      <selection activeCell="A111" sqref="A111"/>
    </sheetView>
  </sheetViews>
  <sheetFormatPr baseColWidth="10" defaultRowHeight="12.75" x14ac:dyDescent="0.2"/>
  <cols>
    <col min="1" max="1" width="106.85546875" style="149" customWidth="1"/>
  </cols>
  <sheetData>
    <row r="1" spans="1:1" ht="36.6" customHeight="1" x14ac:dyDescent="0.2"/>
    <row r="2" spans="1:1" x14ac:dyDescent="0.2">
      <c r="A2" s="326" t="s">
        <v>103</v>
      </c>
    </row>
    <row r="3" spans="1:1" ht="19.5" x14ac:dyDescent="0.25">
      <c r="A3" s="147" t="s">
        <v>211</v>
      </c>
    </row>
    <row r="4" spans="1:1" ht="19.5" x14ac:dyDescent="0.25">
      <c r="A4" s="147"/>
    </row>
    <row r="5" spans="1:1" x14ac:dyDescent="0.2">
      <c r="A5" s="148" t="s">
        <v>104</v>
      </c>
    </row>
    <row r="6" spans="1:1" x14ac:dyDescent="0.2">
      <c r="A6" s="148"/>
    </row>
    <row r="7" spans="1:1" x14ac:dyDescent="0.2">
      <c r="A7" s="148" t="s">
        <v>167</v>
      </c>
    </row>
    <row r="8" spans="1:1" x14ac:dyDescent="0.2">
      <c r="A8" s="151" t="s">
        <v>140</v>
      </c>
    </row>
    <row r="9" spans="1:1" s="27" customFormat="1" x14ac:dyDescent="0.2">
      <c r="A9" s="151" t="s">
        <v>168</v>
      </c>
    </row>
    <row r="10" spans="1:1" s="27" customFormat="1" x14ac:dyDescent="0.2">
      <c r="A10" s="151" t="s">
        <v>29</v>
      </c>
    </row>
    <row r="11" spans="1:1" s="27" customFormat="1" x14ac:dyDescent="0.2">
      <c r="A11" s="151" t="s">
        <v>136</v>
      </c>
    </row>
    <row r="12" spans="1:1" s="27" customFormat="1" x14ac:dyDescent="0.2">
      <c r="A12" s="151" t="s">
        <v>105</v>
      </c>
    </row>
    <row r="13" spans="1:1" s="27" customFormat="1" x14ac:dyDescent="0.2">
      <c r="A13" s="151" t="s">
        <v>106</v>
      </c>
    </row>
    <row r="14" spans="1:1" s="27" customFormat="1" x14ac:dyDescent="0.2">
      <c r="A14" s="151" t="s">
        <v>107</v>
      </c>
    </row>
    <row r="15" spans="1:1" s="27" customFormat="1" x14ac:dyDescent="0.2">
      <c r="A15" s="151" t="s">
        <v>108</v>
      </c>
    </row>
    <row r="16" spans="1:1" s="27" customFormat="1" x14ac:dyDescent="0.2">
      <c r="A16" s="151" t="s">
        <v>109</v>
      </c>
    </row>
    <row r="17" spans="1:1" s="27" customFormat="1" x14ac:dyDescent="0.2">
      <c r="A17" s="151" t="s">
        <v>110</v>
      </c>
    </row>
    <row r="18" spans="1:1" s="27" customFormat="1" x14ac:dyDescent="0.2">
      <c r="A18" s="151" t="s">
        <v>111</v>
      </c>
    </row>
    <row r="19" spans="1:1" s="27" customFormat="1" x14ac:dyDescent="0.2">
      <c r="A19" s="151" t="s">
        <v>112</v>
      </c>
    </row>
    <row r="20" spans="1:1" s="27" customFormat="1" x14ac:dyDescent="0.2">
      <c r="A20" s="151" t="s">
        <v>113</v>
      </c>
    </row>
    <row r="21" spans="1:1" s="27" customFormat="1" x14ac:dyDescent="0.2">
      <c r="A21" s="152" t="s">
        <v>145</v>
      </c>
    </row>
    <row r="22" spans="1:1" s="27" customFormat="1" x14ac:dyDescent="0.2">
      <c r="A22" s="152" t="s">
        <v>146</v>
      </c>
    </row>
    <row r="23" spans="1:1" s="27" customFormat="1" x14ac:dyDescent="0.2">
      <c r="A23" s="152" t="s">
        <v>212</v>
      </c>
    </row>
    <row r="24" spans="1:1" s="27" customFormat="1" x14ac:dyDescent="0.2">
      <c r="A24" s="152" t="s">
        <v>171</v>
      </c>
    </row>
    <row r="25" spans="1:1" s="27" customFormat="1" x14ac:dyDescent="0.2">
      <c r="A25" s="152" t="s">
        <v>147</v>
      </c>
    </row>
    <row r="26" spans="1:1" s="27" customFormat="1" x14ac:dyDescent="0.2">
      <c r="A26" s="151" t="s">
        <v>165</v>
      </c>
    </row>
    <row r="27" spans="1:1" s="27" customFormat="1" x14ac:dyDescent="0.2">
      <c r="A27" s="152" t="s">
        <v>148</v>
      </c>
    </row>
    <row r="28" spans="1:1" s="27" customFormat="1" x14ac:dyDescent="0.2">
      <c r="A28" s="151" t="s">
        <v>114</v>
      </c>
    </row>
    <row r="29" spans="1:1" s="27" customFormat="1" x14ac:dyDescent="0.2">
      <c r="A29" s="152" t="s">
        <v>156</v>
      </c>
    </row>
    <row r="30" spans="1:1" s="27" customFormat="1" x14ac:dyDescent="0.2">
      <c r="A30" s="152"/>
    </row>
    <row r="31" spans="1:1" s="27" customFormat="1" x14ac:dyDescent="0.2">
      <c r="A31" s="150"/>
    </row>
    <row r="32" spans="1:1" s="27" customFormat="1" x14ac:dyDescent="0.2">
      <c r="A32" s="151" t="s">
        <v>140</v>
      </c>
    </row>
    <row r="33" spans="1:1" s="27" customFormat="1" ht="25.5" x14ac:dyDescent="0.2">
      <c r="A33" s="150" t="s">
        <v>141</v>
      </c>
    </row>
    <row r="34" spans="1:1" s="27" customFormat="1" x14ac:dyDescent="0.2">
      <c r="A34" s="150"/>
    </row>
    <row r="35" spans="1:1" ht="25.5" x14ac:dyDescent="0.2">
      <c r="A35" s="150" t="s">
        <v>210</v>
      </c>
    </row>
    <row r="36" spans="1:1" x14ac:dyDescent="0.2">
      <c r="A36" s="150"/>
    </row>
    <row r="37" spans="1:1" ht="63.75" x14ac:dyDescent="0.2">
      <c r="A37" s="150" t="s">
        <v>220</v>
      </c>
    </row>
    <row r="38" spans="1:1" x14ac:dyDescent="0.2">
      <c r="A38" s="150"/>
    </row>
    <row r="39" spans="1:1" ht="51" x14ac:dyDescent="0.2">
      <c r="A39" s="150" t="s">
        <v>216</v>
      </c>
    </row>
    <row r="40" spans="1:1" x14ac:dyDescent="0.2">
      <c r="A40" s="150"/>
    </row>
    <row r="42" spans="1:1" s="27" customFormat="1" x14ac:dyDescent="0.2">
      <c r="A42" s="151" t="s">
        <v>208</v>
      </c>
    </row>
    <row r="43" spans="1:1" x14ac:dyDescent="0.2">
      <c r="A43" s="149" t="s">
        <v>115</v>
      </c>
    </row>
    <row r="44" spans="1:1" ht="25.5" x14ac:dyDescent="0.2">
      <c r="A44" s="149" t="s">
        <v>116</v>
      </c>
    </row>
    <row r="46" spans="1:1" x14ac:dyDescent="0.2">
      <c r="A46" s="150" t="s">
        <v>142</v>
      </c>
    </row>
    <row r="48" spans="1:1" x14ac:dyDescent="0.2">
      <c r="A48" s="149" t="s">
        <v>117</v>
      </c>
    </row>
    <row r="49" spans="1:1" ht="25.5" x14ac:dyDescent="0.2">
      <c r="A49" s="149" t="s">
        <v>118</v>
      </c>
    </row>
    <row r="51" spans="1:1" x14ac:dyDescent="0.2">
      <c r="A51" s="149" t="s">
        <v>119</v>
      </c>
    </row>
    <row r="53" spans="1:1" ht="25.5" x14ac:dyDescent="0.2">
      <c r="A53" s="150" t="s">
        <v>204</v>
      </c>
    </row>
    <row r="55" spans="1:1" x14ac:dyDescent="0.2">
      <c r="A55" s="152" t="s">
        <v>144</v>
      </c>
    </row>
    <row r="56" spans="1:1" ht="76.5" x14ac:dyDescent="0.2">
      <c r="A56" s="150" t="s">
        <v>209</v>
      </c>
    </row>
    <row r="58" spans="1:1" s="27" customFormat="1" x14ac:dyDescent="0.2">
      <c r="A58" s="152" t="s">
        <v>137</v>
      </c>
    </row>
    <row r="59" spans="1:1" ht="38.25" x14ac:dyDescent="0.2">
      <c r="A59" s="149" t="s">
        <v>143</v>
      </c>
    </row>
    <row r="61" spans="1:1" s="27" customFormat="1" x14ac:dyDescent="0.2">
      <c r="A61" s="152" t="s">
        <v>120</v>
      </c>
    </row>
    <row r="62" spans="1:1" x14ac:dyDescent="0.2">
      <c r="A62" s="149" t="s">
        <v>121</v>
      </c>
    </row>
    <row r="64" spans="1:1" s="27" customFormat="1" x14ac:dyDescent="0.2">
      <c r="A64" s="152" t="s">
        <v>122</v>
      </c>
    </row>
    <row r="65" spans="1:1" ht="25.5" x14ac:dyDescent="0.2">
      <c r="A65" s="149" t="s">
        <v>138</v>
      </c>
    </row>
    <row r="67" spans="1:1" s="27" customFormat="1" x14ac:dyDescent="0.2">
      <c r="A67" s="152" t="s">
        <v>123</v>
      </c>
    </row>
    <row r="68" spans="1:1" ht="25.5" x14ac:dyDescent="0.2">
      <c r="A68" s="149" t="s">
        <v>124</v>
      </c>
    </row>
    <row r="70" spans="1:1" s="27" customFormat="1" x14ac:dyDescent="0.2">
      <c r="A70" s="152" t="s">
        <v>125</v>
      </c>
    </row>
    <row r="71" spans="1:1" x14ac:dyDescent="0.2">
      <c r="A71" s="149" t="s">
        <v>126</v>
      </c>
    </row>
    <row r="73" spans="1:1" s="27" customFormat="1" x14ac:dyDescent="0.2">
      <c r="A73" s="152" t="s">
        <v>127</v>
      </c>
    </row>
    <row r="74" spans="1:1" ht="25.5" x14ac:dyDescent="0.2">
      <c r="A74" s="149" t="s">
        <v>128</v>
      </c>
    </row>
    <row r="76" spans="1:1" s="27" customFormat="1" x14ac:dyDescent="0.2">
      <c r="A76" s="152" t="s">
        <v>129</v>
      </c>
    </row>
    <row r="77" spans="1:1" ht="25.5" x14ac:dyDescent="0.2">
      <c r="A77" s="149" t="s">
        <v>130</v>
      </c>
    </row>
    <row r="78" spans="1:1" ht="76.5" x14ac:dyDescent="0.2">
      <c r="A78" s="150" t="s">
        <v>205</v>
      </c>
    </row>
    <row r="80" spans="1:1" s="27" customFormat="1" x14ac:dyDescent="0.2">
      <c r="A80" s="152" t="s">
        <v>131</v>
      </c>
    </row>
    <row r="81" spans="1:1" x14ac:dyDescent="0.2">
      <c r="A81" s="150" t="s">
        <v>206</v>
      </c>
    </row>
    <row r="83" spans="1:1" s="27" customFormat="1" x14ac:dyDescent="0.2">
      <c r="A83" s="152" t="s">
        <v>132</v>
      </c>
    </row>
    <row r="84" spans="1:1" x14ac:dyDescent="0.2">
      <c r="A84" s="150" t="s">
        <v>207</v>
      </c>
    </row>
    <row r="86" spans="1:1" s="27" customFormat="1" x14ac:dyDescent="0.2">
      <c r="A86" s="152" t="s">
        <v>133</v>
      </c>
    </row>
    <row r="87" spans="1:1" ht="38.25" x14ac:dyDescent="0.2">
      <c r="A87" s="149" t="s">
        <v>139</v>
      </c>
    </row>
    <row r="89" spans="1:1" x14ac:dyDescent="0.2">
      <c r="A89" s="152" t="s">
        <v>149</v>
      </c>
    </row>
    <row r="90" spans="1:1" ht="38.25" x14ac:dyDescent="0.2">
      <c r="A90" s="149" t="s">
        <v>150</v>
      </c>
    </row>
    <row r="92" spans="1:1" x14ac:dyDescent="0.2">
      <c r="A92" s="152" t="s">
        <v>151</v>
      </c>
    </row>
    <row r="93" spans="1:1" ht="25.5" x14ac:dyDescent="0.2">
      <c r="A93" s="149" t="s">
        <v>152</v>
      </c>
    </row>
    <row r="95" spans="1:1" x14ac:dyDescent="0.2">
      <c r="A95" s="152" t="s">
        <v>212</v>
      </c>
    </row>
    <row r="96" spans="1:1" ht="76.5" x14ac:dyDescent="0.2">
      <c r="A96" s="150" t="s">
        <v>235</v>
      </c>
    </row>
    <row r="98" spans="1:1" x14ac:dyDescent="0.2">
      <c r="A98" s="152" t="s">
        <v>169</v>
      </c>
    </row>
    <row r="99" spans="1:1" x14ac:dyDescent="0.2">
      <c r="A99" s="149" t="s">
        <v>170</v>
      </c>
    </row>
    <row r="101" spans="1:1" x14ac:dyDescent="0.2">
      <c r="A101" s="152" t="s">
        <v>153</v>
      </c>
    </row>
    <row r="102" spans="1:1" ht="38.25" x14ac:dyDescent="0.2">
      <c r="A102" s="150" t="s">
        <v>218</v>
      </c>
    </row>
    <row r="104" spans="1:1" x14ac:dyDescent="0.2">
      <c r="A104" s="152" t="s">
        <v>166</v>
      </c>
    </row>
    <row r="105" spans="1:1" ht="178.5" x14ac:dyDescent="0.2">
      <c r="A105" s="416" t="s">
        <v>234</v>
      </c>
    </row>
    <row r="107" spans="1:1" x14ac:dyDescent="0.2">
      <c r="A107" s="152" t="s">
        <v>154</v>
      </c>
    </row>
    <row r="108" spans="1:1" ht="38.25" x14ac:dyDescent="0.2">
      <c r="A108" s="150" t="s">
        <v>217</v>
      </c>
    </row>
    <row r="110" spans="1:1" s="27" customFormat="1" x14ac:dyDescent="0.2">
      <c r="A110" s="152" t="s">
        <v>134</v>
      </c>
    </row>
    <row r="111" spans="1:1" ht="25.5" x14ac:dyDescent="0.2">
      <c r="A111" s="150" t="s">
        <v>213</v>
      </c>
    </row>
    <row r="112" spans="1:1" x14ac:dyDescent="0.2">
      <c r="A112" s="150"/>
    </row>
    <row r="113" spans="1:1" x14ac:dyDescent="0.2">
      <c r="A113" s="150" t="s">
        <v>214</v>
      </c>
    </row>
    <row r="115" spans="1:1" x14ac:dyDescent="0.2">
      <c r="A115" s="152" t="s">
        <v>155</v>
      </c>
    </row>
    <row r="116" spans="1:1" x14ac:dyDescent="0.2">
      <c r="A116" s="149" t="s">
        <v>158</v>
      </c>
    </row>
    <row r="117" spans="1:1" x14ac:dyDescent="0.2">
      <c r="A117" s="152" t="s">
        <v>159</v>
      </c>
    </row>
    <row r="119" spans="1:1" x14ac:dyDescent="0.2">
      <c r="A119" s="149" t="s">
        <v>157</v>
      </c>
    </row>
    <row r="121" spans="1:1" x14ac:dyDescent="0.2">
      <c r="A121" s="152" t="s">
        <v>135</v>
      </c>
    </row>
  </sheetData>
  <sheetProtection algorithmName="SHA-512" hashValue="2zRWVC63p9hY9elHLFPLq2m93Pdd4BiyRHg3AWndbtXen2TNkN+UPWwAsHUbTlh5K1VU2JapupDVDuNl8+ImLg==" saltValue="D9xhJuvOG8J/A05X8x09RQ==" spinCount="100000" sheet="1" objects="1" scenarios="1"/>
  <phoneticPr fontId="54" type="noConversion"/>
  <hyperlinks>
    <hyperlink ref="A2" r:id="rId1"/>
    <hyperlink ref="A9" location="Fbruk" display="Ved første gangs bruk: (Start ute i året - Se Full brukerveiledning)"/>
    <hyperlink ref="A19" location="syk" display="Sykdom."/>
    <hyperlink ref="A18" location="ferie" display="Ferie."/>
    <hyperlink ref="A17" location="ot" display="Overtid."/>
    <hyperlink ref="A16" location="as" display="Avspassering."/>
    <hyperlink ref="A15" location="fa" display="Fravær i arbeidstiden. "/>
    <hyperlink ref="A14" location="ea" display="Ekstra arbeide som ikke er overtid."/>
    <hyperlink ref="A13" location="'Full brukerveiledning'!na" display="Normal arbeidstid."/>
    <hyperlink ref="A12" location="kl" display="Føring av klokkeslett."/>
    <hyperlink ref="A11" location="snarvei" display="Snarveistips:"/>
    <hyperlink ref="A58" location="topp" display="Snarveistips.      ±"/>
    <hyperlink ref="A61" location="topp" display="Føring av klokkeslett.        ±"/>
    <hyperlink ref="A64" location="topp" display="Normal arbeidstid.        ±"/>
    <hyperlink ref="A67" location="topp" display="Ekstra arbeide som ikke er overtid.        ±"/>
    <hyperlink ref="A70" location="topp" display="Fravær i arbeidstiden.         ±"/>
    <hyperlink ref="A73" location="topp" display="Avspassering.        ±"/>
    <hyperlink ref="A76" location="topp" display="Overtid.        ±"/>
    <hyperlink ref="A80" location="topp" display="Ferie.        ±"/>
    <hyperlink ref="A83" location="topp" display="Sykdom.        ±"/>
    <hyperlink ref="A86" location="topp" display="Permisjon.        ±"/>
    <hyperlink ref="A42" location="topp" display="Ved første gangs bruk: (Start ute i året - Se Full brukerveiledning)        ±"/>
    <hyperlink ref="A32" location="topp" display="Regneark for registrering av arbeidstid / fleksitid."/>
    <hyperlink ref="A8" location="regn" display="Regneark for registrering av arbeidstid / fleksitid."/>
    <hyperlink ref="A55" location="topp" display="Start ute i året. ±"/>
    <hyperlink ref="A10" location="start" display="Start ute i året. ±"/>
    <hyperlink ref="A20" location="perm" display="Permisjon."/>
    <hyperlink ref="A28" location="forfatter" display="Forfatter - nye versoner."/>
    <hyperlink ref="A89" location="topp" display="Merknadsrubrikkene. ±"/>
    <hyperlink ref="A92" location="topp" display="Hvordan føre timer som tas ut ved økonomisk kompensasjon. ±"/>
    <hyperlink ref="A101" location="topp" display="Cellebeskyttelse. ±"/>
    <hyperlink ref="A107" location="topp" display="Ansvar for feil, misforståelser, misbruk, feiltasting m.m. ±"/>
    <hyperlink ref="A115" location="topp" display="Tilbakemelding. ±"/>
    <hyperlink ref="A29" location="tilbake" display="Tilbakemelding."/>
    <hyperlink ref="A27" location="ansvar" display="Ansvar for feil, misforståelser, misbruk, feiltasting m.m."/>
    <hyperlink ref="A21" location="merknad" display="Merknadsrubrikkene."/>
    <hyperlink ref="A22" location="økkomp" display="Hvordan føre timer som tas ut ved økonomisk kompensasjon."/>
    <hyperlink ref="A25" location="celle" display="Cellebeskyttelse."/>
    <hyperlink ref="A117" r:id="rId2"/>
    <hyperlink ref="A104" location="topp" display="Bruk av kladdeark - Beregning av OT brukes slik: ±"/>
    <hyperlink ref="A26" location="kladdeark" display="Bruk av kladdeark - Beregning av OT brukes slik."/>
    <hyperlink ref="A110" location="topp" display="Forfatter - nye versjoner.        ±"/>
    <hyperlink ref="A98" location="topp" display="Årsoversikt.        ±"/>
    <hyperlink ref="A24" location="årsovs" display="Årsoversikt. "/>
    <hyperlink ref="A121" location="topp" display="Til toppen."/>
    <hyperlink ref="A23" location="jul_nyttar" display="Spesielt for onsdag før påske, jule- og nyttårsaften.         ±"/>
    <hyperlink ref="A95" location="'Full brukerveiledning'!topp" display="Spesielt for onsdag før påske, jule- og nyttårsaften.         ±"/>
  </hyperlinks>
  <pageMargins left="0.35433070866141736" right="0.78740157480314965" top="0.47" bottom="0.39" header="0.22" footer="0.21"/>
  <pageSetup paperSize="9" orientation="portrait" horizontalDpi="1200" verticalDpi="1200" r:id="rId3"/>
  <headerFooter alignWithMargins="0">
    <oddHeader>&amp;C&amp;"Verdana,Normal"&amp;8&amp;A&amp;R&amp;"Verdana,Normal"&amp;8&amp;P</oddHeader>
    <oddFooter>&amp;C&amp;"Verdana,Normal"&amp;8&amp;D&amp;R&amp;"Verdana,Normal"&amp;8www.hobbiten.net</oddFooter>
  </headerFooter>
  <cellWatches>
    <cellWatch r="A10"/>
  </cellWatche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pageSetUpPr fitToPage="1"/>
  </sheetPr>
  <dimension ref="A1:T70"/>
  <sheetViews>
    <sheetView zoomScale="62" zoomScaleNormal="62" workbookViewId="0">
      <selection activeCell="C32" sqref="C32"/>
    </sheetView>
  </sheetViews>
  <sheetFormatPr baseColWidth="10" defaultColWidth="10.7109375" defaultRowHeight="12.75" x14ac:dyDescent="0.2"/>
  <cols>
    <col min="1" max="1" width="11.5703125" style="35" customWidth="1"/>
    <col min="2" max="2" width="9.140625" style="35" customWidth="1"/>
    <col min="3" max="5" width="7.42578125" style="35" customWidth="1"/>
    <col min="6" max="6" width="7.7109375" style="35" customWidth="1"/>
    <col min="7" max="14" width="7.42578125" style="35" customWidth="1"/>
    <col min="15" max="15" width="17.7109375" style="35" customWidth="1"/>
    <col min="16" max="16384" width="10.7109375" style="35"/>
  </cols>
  <sheetData>
    <row r="1" spans="1:20" ht="15.75" x14ac:dyDescent="0.25">
      <c r="A1" s="33"/>
      <c r="B1" s="445" t="s">
        <v>67</v>
      </c>
      <c r="C1" s="446"/>
      <c r="D1" s="446"/>
      <c r="E1" s="446"/>
      <c r="F1" s="446"/>
      <c r="G1" s="446"/>
      <c r="H1" s="446"/>
      <c r="I1" s="446"/>
      <c r="J1" s="446"/>
      <c r="K1" s="446"/>
      <c r="L1" s="447"/>
      <c r="M1" s="461">
        <f>SUM((M13+M15)-(M16+B9)-M2)</f>
        <v>-6.875</v>
      </c>
      <c r="N1" s="462"/>
      <c r="O1" s="34"/>
    </row>
    <row r="2" spans="1:20" ht="17.25" thickBot="1" x14ac:dyDescent="0.35">
      <c r="A2" s="33"/>
      <c r="B2" s="456" t="s">
        <v>66</v>
      </c>
      <c r="C2" s="457"/>
      <c r="D2" s="457"/>
      <c r="E2" s="457"/>
      <c r="F2" s="457"/>
      <c r="G2" s="457"/>
      <c r="H2" s="457"/>
      <c r="I2" s="457"/>
      <c r="J2" s="457"/>
      <c r="K2" s="457"/>
      <c r="L2" s="458"/>
      <c r="M2" s="459"/>
      <c r="N2" s="460"/>
      <c r="O2" s="34"/>
    </row>
    <row r="3" spans="1:20" ht="10.5" customHeight="1" thickBot="1" x14ac:dyDescent="0.35">
      <c r="A3" s="120"/>
      <c r="B3" s="121"/>
      <c r="C3" s="121"/>
      <c r="D3" s="121"/>
      <c r="E3" s="121"/>
      <c r="F3" s="121"/>
      <c r="G3" s="121"/>
      <c r="H3" s="121"/>
      <c r="I3" s="121"/>
      <c r="J3" s="121"/>
      <c r="K3" s="121"/>
      <c r="L3" s="121"/>
      <c r="M3" s="119"/>
      <c r="N3" s="119"/>
      <c r="O3" s="34"/>
    </row>
    <row r="4" spans="1:20" ht="16.5" x14ac:dyDescent="0.3">
      <c r="B4" s="448" t="s">
        <v>178</v>
      </c>
      <c r="C4" s="449"/>
      <c r="D4" s="449"/>
      <c r="E4" s="449"/>
      <c r="F4" s="449"/>
      <c r="G4" s="449"/>
      <c r="H4" s="449"/>
      <c r="I4" s="449"/>
      <c r="J4" s="449"/>
      <c r="K4" s="449"/>
      <c r="L4" s="449"/>
      <c r="M4" s="463">
        <f>M19</f>
        <v>0</v>
      </c>
      <c r="N4" s="464"/>
      <c r="O4" s="34"/>
      <c r="P4" s="33"/>
    </row>
    <row r="5" spans="1:20" ht="17.25" thickBot="1" x14ac:dyDescent="0.35">
      <c r="B5" s="450" t="s">
        <v>65</v>
      </c>
      <c r="C5" s="451"/>
      <c r="D5" s="451"/>
      <c r="E5" s="452"/>
      <c r="F5" s="452"/>
      <c r="G5" s="451"/>
      <c r="H5" s="451"/>
      <c r="I5" s="451"/>
      <c r="J5" s="451"/>
      <c r="K5" s="451"/>
      <c r="L5" s="453"/>
      <c r="M5" s="454"/>
      <c r="N5" s="455"/>
      <c r="O5" s="34"/>
      <c r="P5" s="33"/>
    </row>
    <row r="6" spans="1:20" ht="17.25" thickBot="1" x14ac:dyDescent="0.35">
      <c r="B6" s="122" t="s">
        <v>68</v>
      </c>
      <c r="C6" s="118"/>
      <c r="D6" s="118"/>
      <c r="E6" s="467"/>
      <c r="F6" s="468"/>
      <c r="G6" s="469" t="s">
        <v>69</v>
      </c>
      <c r="H6" s="469"/>
      <c r="I6" s="469"/>
      <c r="J6" s="469"/>
      <c r="K6" s="469"/>
      <c r="L6" s="469"/>
      <c r="M6" s="465">
        <f>SUM(M19+E6-M5)</f>
        <v>0</v>
      </c>
      <c r="N6" s="466"/>
      <c r="O6" s="34"/>
      <c r="P6" s="33"/>
    </row>
    <row r="7" spans="1:20" ht="13.5" thickBot="1" x14ac:dyDescent="0.25"/>
    <row r="8" spans="1:20" ht="13.5" x14ac:dyDescent="0.25">
      <c r="A8" s="36"/>
      <c r="B8" s="470" t="s">
        <v>71</v>
      </c>
      <c r="C8" s="471"/>
      <c r="D8" s="471"/>
      <c r="E8" s="471"/>
      <c r="F8" s="471"/>
      <c r="G8" s="367" t="s">
        <v>0</v>
      </c>
      <c r="H8" s="368" t="s">
        <v>0</v>
      </c>
      <c r="I8" s="368" t="s">
        <v>0</v>
      </c>
      <c r="J8" s="368" t="s">
        <v>0</v>
      </c>
      <c r="K8" s="369" t="s">
        <v>0</v>
      </c>
      <c r="L8" s="368" t="s">
        <v>0</v>
      </c>
      <c r="M8" s="474" t="s">
        <v>17</v>
      </c>
      <c r="N8" s="475"/>
      <c r="O8" s="109" t="s">
        <v>30</v>
      </c>
    </row>
    <row r="9" spans="1:20" ht="14.25" thickBot="1" x14ac:dyDescent="0.3">
      <c r="B9" s="472"/>
      <c r="C9" s="473"/>
      <c r="D9" s="473"/>
      <c r="E9" s="473"/>
      <c r="F9" s="473"/>
      <c r="G9" s="370">
        <v>52</v>
      </c>
      <c r="H9" s="370">
        <v>1</v>
      </c>
      <c r="I9" s="370">
        <v>2</v>
      </c>
      <c r="J9" s="370">
        <f>I9+1</f>
        <v>3</v>
      </c>
      <c r="K9" s="371">
        <f>J9+1</f>
        <v>4</v>
      </c>
      <c r="L9" s="370">
        <f>K9+1</f>
        <v>5</v>
      </c>
      <c r="M9" s="476" t="s">
        <v>18</v>
      </c>
      <c r="N9" s="477"/>
      <c r="O9" s="110" t="s">
        <v>27</v>
      </c>
    </row>
    <row r="10" spans="1:20" x14ac:dyDescent="0.2">
      <c r="B10" s="489" t="s">
        <v>188</v>
      </c>
      <c r="C10" s="490"/>
      <c r="D10" s="490"/>
      <c r="E10" s="490"/>
      <c r="F10" s="491"/>
      <c r="G10" s="43">
        <f>SUM(E31)</f>
        <v>0</v>
      </c>
      <c r="H10" s="43">
        <f>SUM(E32:E38)</f>
        <v>0</v>
      </c>
      <c r="I10" s="43">
        <f>SUM(E39:E45)</f>
        <v>0</v>
      </c>
      <c r="J10" s="154">
        <f>SUM(E46:E52)</f>
        <v>0</v>
      </c>
      <c r="K10" s="155">
        <f>SUM(E53:E59)</f>
        <v>0</v>
      </c>
      <c r="L10" s="154">
        <f>SUM(E60:E61)</f>
        <v>0</v>
      </c>
      <c r="M10" s="487">
        <f>SUM(G10:L10)</f>
        <v>0</v>
      </c>
      <c r="N10" s="488"/>
      <c r="O10" s="110" t="s">
        <v>29</v>
      </c>
    </row>
    <row r="11" spans="1:20" x14ac:dyDescent="0.2">
      <c r="B11" s="492" t="s">
        <v>187</v>
      </c>
      <c r="C11" s="493"/>
      <c r="D11" s="493"/>
      <c r="E11" s="493"/>
      <c r="F11" s="494"/>
      <c r="G11" s="43">
        <f>SUM(H31)</f>
        <v>0</v>
      </c>
      <c r="H11" s="43">
        <f>SUM(H32:H38)</f>
        <v>0</v>
      </c>
      <c r="I11" s="43">
        <f>SUM(H39:H45)</f>
        <v>0</v>
      </c>
      <c r="J11" s="43">
        <f>SUM(H46:H52)</f>
        <v>0</v>
      </c>
      <c r="K11" s="44">
        <f>SUM(H53:H59)</f>
        <v>0</v>
      </c>
      <c r="L11" s="43">
        <f>SUM(H60:H61)</f>
        <v>0</v>
      </c>
      <c r="M11" s="478">
        <f>SUM(G11:L11)</f>
        <v>0</v>
      </c>
      <c r="N11" s="479"/>
      <c r="O11" s="111" t="s">
        <v>70</v>
      </c>
    </row>
    <row r="12" spans="1:20" x14ac:dyDescent="0.2">
      <c r="B12" s="492" t="s">
        <v>76</v>
      </c>
      <c r="C12" s="493"/>
      <c r="D12" s="493"/>
      <c r="E12" s="493"/>
      <c r="F12" s="494"/>
      <c r="G12" s="43">
        <f>SUM(K31)</f>
        <v>0</v>
      </c>
      <c r="H12" s="43">
        <f>SUM(K32:K38)</f>
        <v>0</v>
      </c>
      <c r="I12" s="43">
        <f>SUM(K39:K45)</f>
        <v>0</v>
      </c>
      <c r="J12" s="43">
        <f>SUM(K46:K52)</f>
        <v>0</v>
      </c>
      <c r="K12" s="44">
        <f>SUM(K53:K59)</f>
        <v>0</v>
      </c>
      <c r="L12" s="43">
        <f>SUM(K60:K61)</f>
        <v>0</v>
      </c>
      <c r="M12" s="478">
        <f>SUM(G12:L12)</f>
        <v>0</v>
      </c>
      <c r="N12" s="479"/>
      <c r="O12" s="111" t="s">
        <v>28</v>
      </c>
    </row>
    <row r="13" spans="1:20" x14ac:dyDescent="0.2">
      <c r="B13" s="492" t="s">
        <v>186</v>
      </c>
      <c r="C13" s="493"/>
      <c r="D13" s="493"/>
      <c r="E13" s="493"/>
      <c r="F13" s="494"/>
      <c r="G13" s="43">
        <f>SUM(G10+G11-G12)</f>
        <v>0</v>
      </c>
      <c r="H13" s="43">
        <f t="shared" ref="H13:L13" si="0">SUM(H10+H11-H12)</f>
        <v>0</v>
      </c>
      <c r="I13" s="43">
        <f t="shared" si="0"/>
        <v>0</v>
      </c>
      <c r="J13" s="43">
        <f t="shared" si="0"/>
        <v>0</v>
      </c>
      <c r="K13" s="43">
        <f t="shared" si="0"/>
        <v>0</v>
      </c>
      <c r="L13" s="43">
        <f t="shared" si="0"/>
        <v>0</v>
      </c>
      <c r="M13" s="478">
        <f>SUM(G13:L13)</f>
        <v>0</v>
      </c>
      <c r="N13" s="479"/>
      <c r="O13" s="110" t="s">
        <v>63</v>
      </c>
    </row>
    <row r="14" spans="1:20" ht="13.5" thickBot="1" x14ac:dyDescent="0.25">
      <c r="B14" s="480" t="s">
        <v>22</v>
      </c>
      <c r="C14" s="481"/>
      <c r="D14" s="481"/>
      <c r="E14" s="481"/>
      <c r="F14" s="482"/>
      <c r="G14" s="43">
        <f t="shared" ref="G14:L14" si="1">SUM(G13-G16)</f>
        <v>0</v>
      </c>
      <c r="H14" s="43">
        <f t="shared" si="1"/>
        <v>-1.5625</v>
      </c>
      <c r="I14" s="43">
        <f t="shared" si="1"/>
        <v>-1.5625</v>
      </c>
      <c r="J14" s="43">
        <f t="shared" si="1"/>
        <v>-1.5625</v>
      </c>
      <c r="K14" s="43">
        <f t="shared" si="1"/>
        <v>-1.5625</v>
      </c>
      <c r="L14" s="43">
        <f t="shared" si="1"/>
        <v>-0.625</v>
      </c>
      <c r="M14" s="483">
        <f>SUM(G14:L14)</f>
        <v>-6.875</v>
      </c>
      <c r="N14" s="484"/>
    </row>
    <row r="15" spans="1:20" ht="13.5" thickBot="1" x14ac:dyDescent="0.25">
      <c r="B15" s="508" t="s">
        <v>64</v>
      </c>
      <c r="C15" s="509"/>
      <c r="D15" s="509"/>
      <c r="E15" s="509"/>
      <c r="F15" s="510"/>
      <c r="G15" s="156"/>
      <c r="H15" s="47"/>
      <c r="I15" s="47"/>
      <c r="J15" s="47"/>
      <c r="K15" s="485"/>
      <c r="L15" s="486"/>
      <c r="M15" s="511"/>
      <c r="N15" s="512"/>
      <c r="O15" s="320" t="s">
        <v>198</v>
      </c>
      <c r="T15" s="130"/>
    </row>
    <row r="16" spans="1:20" ht="13.5" thickBot="1" x14ac:dyDescent="0.25">
      <c r="B16" s="513" t="s">
        <v>20</v>
      </c>
      <c r="C16" s="514"/>
      <c r="D16" s="514"/>
      <c r="E16" s="514"/>
      <c r="F16" s="515"/>
      <c r="G16" s="275">
        <f t="shared" ref="G16:L16" si="2">G18</f>
        <v>0</v>
      </c>
      <c r="H16" s="275">
        <f t="shared" si="2"/>
        <v>1.5625</v>
      </c>
      <c r="I16" s="275">
        <f t="shared" si="2"/>
        <v>1.5625</v>
      </c>
      <c r="J16" s="275">
        <f t="shared" si="2"/>
        <v>1.5625</v>
      </c>
      <c r="K16" s="275">
        <f t="shared" si="2"/>
        <v>1.5625</v>
      </c>
      <c r="L16" s="275">
        <f t="shared" si="2"/>
        <v>0.625</v>
      </c>
      <c r="M16" s="516">
        <f>SUM(G16:L16)</f>
        <v>6.875</v>
      </c>
      <c r="N16" s="517"/>
      <c r="O16" s="319" t="s">
        <v>199</v>
      </c>
      <c r="T16" s="128"/>
    </row>
    <row r="17" spans="1:20" ht="13.5" thickBot="1" x14ac:dyDescent="0.25">
      <c r="B17" s="520" t="s">
        <v>189</v>
      </c>
      <c r="C17" s="521"/>
      <c r="D17" s="521"/>
      <c r="E17" s="521"/>
      <c r="F17" s="522"/>
      <c r="G17" s="309">
        <v>0</v>
      </c>
      <c r="H17" s="309">
        <v>5</v>
      </c>
      <c r="I17" s="309">
        <v>5</v>
      </c>
      <c r="J17" s="309">
        <v>5</v>
      </c>
      <c r="K17" s="309">
        <v>5</v>
      </c>
      <c r="L17" s="309">
        <v>2</v>
      </c>
      <c r="M17" s="527">
        <f>SUM(G17:L17)</f>
        <v>22</v>
      </c>
      <c r="N17" s="528"/>
      <c r="O17" s="319" t="s">
        <v>201</v>
      </c>
      <c r="T17" s="128"/>
    </row>
    <row r="18" spans="1:20" ht="14.25" customHeight="1" thickBot="1" x14ac:dyDescent="0.25">
      <c r="A18" s="36"/>
      <c r="B18" s="529" t="s">
        <v>190</v>
      </c>
      <c r="C18" s="530"/>
      <c r="D18" s="530"/>
      <c r="E18" s="531"/>
      <c r="F18" s="357">
        <v>0.3125</v>
      </c>
      <c r="G18" s="136">
        <f t="shared" ref="G18:L18" si="3">$F$18*G17</f>
        <v>0</v>
      </c>
      <c r="H18" s="136">
        <f t="shared" si="3"/>
        <v>1.5625</v>
      </c>
      <c r="I18" s="136">
        <f t="shared" si="3"/>
        <v>1.5625</v>
      </c>
      <c r="J18" s="136">
        <f t="shared" si="3"/>
        <v>1.5625</v>
      </c>
      <c r="K18" s="136">
        <f t="shared" si="3"/>
        <v>1.5625</v>
      </c>
      <c r="L18" s="136">
        <f t="shared" si="3"/>
        <v>0.625</v>
      </c>
      <c r="M18" s="523"/>
      <c r="N18" s="524"/>
      <c r="O18" s="325">
        <f>Årsoversikt!$C$19</f>
        <v>250.6</v>
      </c>
      <c r="T18" s="128"/>
    </row>
    <row r="19" spans="1:20" ht="13.5" thickBot="1" x14ac:dyDescent="0.25">
      <c r="B19" s="525" t="s">
        <v>75</v>
      </c>
      <c r="C19" s="526"/>
      <c r="D19" s="526"/>
      <c r="E19" s="526"/>
      <c r="F19" s="526"/>
      <c r="G19" s="140">
        <f>SUM(N31)</f>
        <v>0</v>
      </c>
      <c r="H19" s="140">
        <f>SUM(N32:N38)</f>
        <v>0</v>
      </c>
      <c r="I19" s="140">
        <f>SUM(N39:N45)</f>
        <v>0</v>
      </c>
      <c r="J19" s="140">
        <f>SUM(N46:N52)</f>
        <v>0</v>
      </c>
      <c r="K19" s="140">
        <f>SUM(N53:N59)</f>
        <v>0</v>
      </c>
      <c r="L19" s="140">
        <f>SUM(N60:N61)</f>
        <v>0</v>
      </c>
      <c r="M19" s="518">
        <f>SUM(G19:L19)</f>
        <v>0</v>
      </c>
      <c r="N19" s="519"/>
      <c r="O19" s="321">
        <f>SUM(Årsoversikt!$D$19)</f>
        <v>78.3125</v>
      </c>
      <c r="P19" s="128"/>
      <c r="R19" s="128"/>
    </row>
    <row r="20" spans="1:20" x14ac:dyDescent="0.2">
      <c r="B20" s="242"/>
      <c r="C20" s="242"/>
      <c r="D20" s="242"/>
      <c r="E20" s="242"/>
      <c r="F20" s="242"/>
      <c r="G20" s="50"/>
      <c r="H20" s="50"/>
      <c r="I20" s="50"/>
      <c r="J20" s="50"/>
      <c r="K20" s="50"/>
      <c r="L20" s="243"/>
      <c r="M20" s="45"/>
      <c r="N20" s="45"/>
      <c r="O20" s="244"/>
      <c r="P20" s="128"/>
      <c r="R20" s="128"/>
    </row>
    <row r="21" spans="1:20" ht="13.5" thickBot="1" x14ac:dyDescent="0.25">
      <c r="A21" s="495" t="s">
        <v>182</v>
      </c>
      <c r="B21" s="496"/>
      <c r="C21" s="496"/>
      <c r="D21" s="496"/>
      <c r="I21" s="50"/>
      <c r="J21" s="50"/>
      <c r="K21" s="50"/>
      <c r="L21" s="50"/>
      <c r="M21" s="50"/>
      <c r="N21" s="50"/>
      <c r="O21" s="51"/>
    </row>
    <row r="22" spans="1:20" x14ac:dyDescent="0.2">
      <c r="A22" s="497" t="s">
        <v>200</v>
      </c>
      <c r="B22" s="498"/>
      <c r="C22" s="498"/>
      <c r="D22" s="498"/>
      <c r="E22" s="498"/>
      <c r="F22" s="498"/>
      <c r="G22" s="498"/>
      <c r="H22" s="498"/>
      <c r="I22" s="498"/>
      <c r="J22" s="498"/>
      <c r="K22" s="498"/>
      <c r="L22" s="498"/>
      <c r="M22" s="498"/>
      <c r="N22" s="498"/>
      <c r="O22" s="499"/>
    </row>
    <row r="23" spans="1:20" x14ac:dyDescent="0.2">
      <c r="A23" s="500"/>
      <c r="B23" s="501"/>
      <c r="C23" s="501"/>
      <c r="D23" s="501"/>
      <c r="E23" s="501"/>
      <c r="F23" s="501"/>
      <c r="G23" s="501"/>
      <c r="H23" s="501"/>
      <c r="I23" s="501"/>
      <c r="J23" s="501"/>
      <c r="K23" s="501"/>
      <c r="L23" s="501"/>
      <c r="M23" s="501"/>
      <c r="N23" s="501"/>
      <c r="O23" s="502"/>
    </row>
    <row r="24" spans="1:20" x14ac:dyDescent="0.2">
      <c r="A24" s="500"/>
      <c r="B24" s="501"/>
      <c r="C24" s="501"/>
      <c r="D24" s="501"/>
      <c r="E24" s="501"/>
      <c r="F24" s="501"/>
      <c r="G24" s="501"/>
      <c r="H24" s="501"/>
      <c r="I24" s="501"/>
      <c r="J24" s="501"/>
      <c r="K24" s="501"/>
      <c r="L24" s="501"/>
      <c r="M24" s="501"/>
      <c r="N24" s="501"/>
      <c r="O24" s="502"/>
    </row>
    <row r="25" spans="1:20" x14ac:dyDescent="0.2">
      <c r="A25" s="500"/>
      <c r="B25" s="501"/>
      <c r="C25" s="501"/>
      <c r="D25" s="501"/>
      <c r="E25" s="501"/>
      <c r="F25" s="501"/>
      <c r="G25" s="501"/>
      <c r="H25" s="501"/>
      <c r="I25" s="501"/>
      <c r="J25" s="501"/>
      <c r="K25" s="501"/>
      <c r="L25" s="501"/>
      <c r="M25" s="501"/>
      <c r="N25" s="501"/>
      <c r="O25" s="502"/>
      <c r="Q25" s="33"/>
      <c r="R25" s="33"/>
    </row>
    <row r="26" spans="1:20" ht="13.5" thickBot="1" x14ac:dyDescent="0.25">
      <c r="A26" s="503"/>
      <c r="B26" s="504"/>
      <c r="C26" s="504"/>
      <c r="D26" s="504"/>
      <c r="E26" s="504"/>
      <c r="F26" s="504"/>
      <c r="G26" s="504"/>
      <c r="H26" s="504"/>
      <c r="I26" s="504"/>
      <c r="J26" s="504"/>
      <c r="K26" s="504"/>
      <c r="L26" s="504"/>
      <c r="M26" s="504"/>
      <c r="N26" s="504"/>
      <c r="O26" s="505"/>
      <c r="Q26" s="33"/>
      <c r="R26" s="33"/>
    </row>
    <row r="27" spans="1:20" ht="13.5" thickBot="1" x14ac:dyDescent="0.25">
      <c r="A27" s="241"/>
      <c r="B27" s="241"/>
      <c r="C27" s="241"/>
      <c r="D27" s="241"/>
      <c r="E27" s="241"/>
      <c r="F27" s="241"/>
      <c r="G27" s="241"/>
      <c r="H27" s="241"/>
      <c r="I27" s="241"/>
      <c r="J27" s="241"/>
      <c r="K27" s="241"/>
      <c r="L27" s="241"/>
      <c r="M27" s="241"/>
      <c r="N27" s="241"/>
      <c r="O27" s="241"/>
      <c r="Q27" s="33"/>
      <c r="R27" s="33"/>
    </row>
    <row r="28" spans="1:20" ht="13.5" x14ac:dyDescent="0.25">
      <c r="A28" s="52"/>
      <c r="B28" s="53"/>
      <c r="C28" s="542" t="s">
        <v>26</v>
      </c>
      <c r="D28" s="543"/>
      <c r="E28" s="544"/>
      <c r="F28" s="532" t="s">
        <v>14</v>
      </c>
      <c r="G28" s="533"/>
      <c r="H28" s="533"/>
      <c r="I28" s="534" t="s">
        <v>73</v>
      </c>
      <c r="J28" s="535"/>
      <c r="K28" s="536"/>
      <c r="L28" s="545" t="s">
        <v>74</v>
      </c>
      <c r="M28" s="546"/>
      <c r="N28" s="547"/>
      <c r="O28" s="54" t="s">
        <v>6</v>
      </c>
    </row>
    <row r="29" spans="1:20" ht="13.5" thickBot="1" x14ac:dyDescent="0.25">
      <c r="A29" s="55" t="s">
        <v>1</v>
      </c>
      <c r="B29" s="56" t="s">
        <v>3</v>
      </c>
      <c r="C29" s="57" t="s">
        <v>4</v>
      </c>
      <c r="D29" s="57" t="s">
        <v>5</v>
      </c>
      <c r="E29" s="57" t="s">
        <v>2</v>
      </c>
      <c r="F29" s="58" t="s">
        <v>4</v>
      </c>
      <c r="G29" s="59" t="s">
        <v>5</v>
      </c>
      <c r="H29" s="59" t="s">
        <v>2</v>
      </c>
      <c r="I29" s="61" t="s">
        <v>5</v>
      </c>
      <c r="J29" s="62" t="s">
        <v>4</v>
      </c>
      <c r="K29" s="63" t="s">
        <v>2</v>
      </c>
      <c r="L29" s="64" t="s">
        <v>4</v>
      </c>
      <c r="M29" s="64" t="s">
        <v>5</v>
      </c>
      <c r="N29" s="64" t="s">
        <v>2</v>
      </c>
      <c r="O29" s="65"/>
    </row>
    <row r="30" spans="1:20" x14ac:dyDescent="0.2">
      <c r="A30" s="66"/>
      <c r="B30" s="67"/>
      <c r="C30" s="68"/>
      <c r="D30" s="69"/>
      <c r="E30" s="70"/>
      <c r="F30" s="71"/>
      <c r="G30" s="72"/>
      <c r="H30" s="72"/>
      <c r="I30" s="153"/>
      <c r="J30" s="73"/>
      <c r="K30" s="74"/>
      <c r="L30" s="68"/>
      <c r="M30" s="69"/>
      <c r="N30" s="70"/>
      <c r="O30" s="75"/>
    </row>
    <row r="31" spans="1:20" s="117" customFormat="1" x14ac:dyDescent="0.2">
      <c r="A31" s="277">
        <v>41274</v>
      </c>
      <c r="B31" s="278" t="s">
        <v>13</v>
      </c>
      <c r="C31" s="280"/>
      <c r="D31" s="280"/>
      <c r="E31" s="303">
        <f>SUM(D31-C31)</f>
        <v>0</v>
      </c>
      <c r="F31" s="282"/>
      <c r="G31" s="283"/>
      <c r="H31" s="308">
        <f>SUM(G31-F31)</f>
        <v>0</v>
      </c>
      <c r="I31" s="285"/>
      <c r="J31" s="286"/>
      <c r="K31" s="295">
        <f>SUM(J31-I31)</f>
        <v>0</v>
      </c>
      <c r="L31" s="288"/>
      <c r="M31" s="289"/>
      <c r="N31" s="296">
        <f>SUM(M31-L31)</f>
        <v>0</v>
      </c>
      <c r="O31" s="297" t="s">
        <v>203</v>
      </c>
    </row>
    <row r="32" spans="1:20" x14ac:dyDescent="0.2">
      <c r="A32" s="327">
        <f>A31+1</f>
        <v>41275</v>
      </c>
      <c r="B32" s="328" t="s">
        <v>7</v>
      </c>
      <c r="C32" s="340"/>
      <c r="D32" s="329"/>
      <c r="E32" s="330">
        <f>SUM(D32-C32)</f>
        <v>0</v>
      </c>
      <c r="F32" s="331"/>
      <c r="G32" s="332"/>
      <c r="H32" s="333">
        <f>SUM(G32-F32)</f>
        <v>0</v>
      </c>
      <c r="I32" s="334"/>
      <c r="J32" s="335"/>
      <c r="K32" s="336">
        <f>SUM(J32-I32)</f>
        <v>0</v>
      </c>
      <c r="L32" s="337"/>
      <c r="M32" s="338"/>
      <c r="N32" s="339">
        <f>SUM(M32-L32)</f>
        <v>0</v>
      </c>
      <c r="O32" s="31" t="s">
        <v>24</v>
      </c>
    </row>
    <row r="33" spans="1:15" s="113" customFormat="1" x14ac:dyDescent="0.2">
      <c r="A33" s="327">
        <f t="shared" ref="A33:A61" si="4">A32+1</f>
        <v>41276</v>
      </c>
      <c r="B33" s="328" t="s">
        <v>8</v>
      </c>
      <c r="C33" s="340"/>
      <c r="D33" s="329"/>
      <c r="E33" s="341">
        <f t="shared" ref="E33:E39" si="5">SUM(D33-C33)</f>
        <v>0</v>
      </c>
      <c r="F33" s="331"/>
      <c r="G33" s="332"/>
      <c r="H33" s="342">
        <f t="shared" ref="H33:H39" si="6">SUM(G33-F33)</f>
        <v>0</v>
      </c>
      <c r="I33" s="334"/>
      <c r="J33" s="335"/>
      <c r="K33" s="343">
        <f t="shared" ref="K33:K39" si="7">SUM(J33-I33)</f>
        <v>0</v>
      </c>
      <c r="L33" s="337"/>
      <c r="M33" s="338"/>
      <c r="N33" s="344">
        <f t="shared" ref="N33:N61" si="8">SUM(M33-L33)</f>
        <v>0</v>
      </c>
      <c r="O33" s="31"/>
    </row>
    <row r="34" spans="1:15" x14ac:dyDescent="0.2">
      <c r="A34" s="327">
        <f t="shared" si="4"/>
        <v>41277</v>
      </c>
      <c r="B34" s="328" t="s">
        <v>9</v>
      </c>
      <c r="C34" s="340"/>
      <c r="D34" s="329"/>
      <c r="E34" s="341">
        <f t="shared" si="5"/>
        <v>0</v>
      </c>
      <c r="F34" s="331"/>
      <c r="G34" s="332"/>
      <c r="H34" s="342">
        <f t="shared" si="6"/>
        <v>0</v>
      </c>
      <c r="I34" s="334"/>
      <c r="J34" s="335"/>
      <c r="K34" s="343">
        <f t="shared" si="7"/>
        <v>0</v>
      </c>
      <c r="L34" s="337"/>
      <c r="M34" s="338"/>
      <c r="N34" s="344">
        <f t="shared" si="8"/>
        <v>0</v>
      </c>
      <c r="O34" s="31"/>
    </row>
    <row r="35" spans="1:15" x14ac:dyDescent="0.2">
      <c r="A35" s="327">
        <f t="shared" si="4"/>
        <v>41278</v>
      </c>
      <c r="B35" s="328" t="s">
        <v>10</v>
      </c>
      <c r="C35" s="340"/>
      <c r="D35" s="329"/>
      <c r="E35" s="341">
        <f t="shared" si="5"/>
        <v>0</v>
      </c>
      <c r="F35" s="331"/>
      <c r="G35" s="332"/>
      <c r="H35" s="342">
        <f t="shared" si="6"/>
        <v>0</v>
      </c>
      <c r="I35" s="334"/>
      <c r="J35" s="335"/>
      <c r="K35" s="343">
        <f t="shared" si="7"/>
        <v>0</v>
      </c>
      <c r="L35" s="337"/>
      <c r="M35" s="338"/>
      <c r="N35" s="344">
        <f t="shared" si="8"/>
        <v>0</v>
      </c>
      <c r="O35" s="31"/>
    </row>
    <row r="36" spans="1:15" s="117" customFormat="1" x14ac:dyDescent="0.2">
      <c r="A36" s="327">
        <f t="shared" si="4"/>
        <v>41279</v>
      </c>
      <c r="B36" s="328" t="s">
        <v>11</v>
      </c>
      <c r="C36" s="340"/>
      <c r="D36" s="329"/>
      <c r="E36" s="341">
        <f t="shared" si="5"/>
        <v>0</v>
      </c>
      <c r="F36" s="331"/>
      <c r="G36" s="332"/>
      <c r="H36" s="342">
        <f t="shared" si="6"/>
        <v>0</v>
      </c>
      <c r="I36" s="334"/>
      <c r="J36" s="335"/>
      <c r="K36" s="343">
        <f t="shared" si="7"/>
        <v>0</v>
      </c>
      <c r="L36" s="337"/>
      <c r="M36" s="338"/>
      <c r="N36" s="344">
        <f t="shared" si="8"/>
        <v>0</v>
      </c>
      <c r="O36" s="31"/>
    </row>
    <row r="37" spans="1:15" s="117" customFormat="1" x14ac:dyDescent="0.2">
      <c r="A37" s="277">
        <f t="shared" si="4"/>
        <v>41280</v>
      </c>
      <c r="B37" s="278" t="s">
        <v>12</v>
      </c>
      <c r="C37" s="279"/>
      <c r="D37" s="280"/>
      <c r="E37" s="281">
        <f t="shared" si="5"/>
        <v>0</v>
      </c>
      <c r="F37" s="282"/>
      <c r="G37" s="283"/>
      <c r="H37" s="284">
        <f t="shared" si="6"/>
        <v>0</v>
      </c>
      <c r="I37" s="285"/>
      <c r="J37" s="286"/>
      <c r="K37" s="287">
        <f t="shared" si="7"/>
        <v>0</v>
      </c>
      <c r="L37" s="288"/>
      <c r="M37" s="289"/>
      <c r="N37" s="290">
        <f t="shared" si="8"/>
        <v>0</v>
      </c>
      <c r="O37" s="291"/>
    </row>
    <row r="38" spans="1:15" x14ac:dyDescent="0.2">
      <c r="A38" s="277">
        <f t="shared" si="4"/>
        <v>41281</v>
      </c>
      <c r="B38" s="278" t="s">
        <v>13</v>
      </c>
      <c r="C38" s="279"/>
      <c r="D38" s="280"/>
      <c r="E38" s="303">
        <f t="shared" si="5"/>
        <v>0</v>
      </c>
      <c r="F38" s="282"/>
      <c r="G38" s="283"/>
      <c r="H38" s="308">
        <f t="shared" si="6"/>
        <v>0</v>
      </c>
      <c r="I38" s="285"/>
      <c r="J38" s="286"/>
      <c r="K38" s="295">
        <f t="shared" si="7"/>
        <v>0</v>
      </c>
      <c r="L38" s="288"/>
      <c r="M38" s="289"/>
      <c r="N38" s="296">
        <f t="shared" si="8"/>
        <v>0</v>
      </c>
      <c r="O38" s="291"/>
    </row>
    <row r="39" spans="1:15" x14ac:dyDescent="0.2">
      <c r="A39" s="327">
        <f t="shared" si="4"/>
        <v>41282</v>
      </c>
      <c r="B39" s="328" t="s">
        <v>7</v>
      </c>
      <c r="C39" s="340"/>
      <c r="D39" s="329"/>
      <c r="E39" s="330">
        <f t="shared" si="5"/>
        <v>0</v>
      </c>
      <c r="F39" s="331"/>
      <c r="G39" s="332"/>
      <c r="H39" s="333">
        <f t="shared" si="6"/>
        <v>0</v>
      </c>
      <c r="I39" s="334"/>
      <c r="J39" s="335"/>
      <c r="K39" s="336">
        <f t="shared" si="7"/>
        <v>0</v>
      </c>
      <c r="L39" s="337"/>
      <c r="M39" s="338"/>
      <c r="N39" s="339">
        <f t="shared" si="8"/>
        <v>0</v>
      </c>
      <c r="O39" s="31" t="s">
        <v>179</v>
      </c>
    </row>
    <row r="40" spans="1:15" s="76" customFormat="1" x14ac:dyDescent="0.2">
      <c r="A40" s="327">
        <f t="shared" si="4"/>
        <v>41283</v>
      </c>
      <c r="B40" s="328" t="s">
        <v>8</v>
      </c>
      <c r="C40" s="340"/>
      <c r="D40" s="329"/>
      <c r="E40" s="341">
        <f>SUM(D40-C40)</f>
        <v>0</v>
      </c>
      <c r="F40" s="331"/>
      <c r="G40" s="332"/>
      <c r="H40" s="342">
        <f>SUM(G40-F40)</f>
        <v>0</v>
      </c>
      <c r="I40" s="334"/>
      <c r="J40" s="335"/>
      <c r="K40" s="343">
        <f>SUM(J40-I40)</f>
        <v>0</v>
      </c>
      <c r="L40" s="337"/>
      <c r="M40" s="338"/>
      <c r="N40" s="344">
        <f t="shared" si="8"/>
        <v>0</v>
      </c>
      <c r="O40" s="31"/>
    </row>
    <row r="41" spans="1:15" x14ac:dyDescent="0.2">
      <c r="A41" s="327">
        <f t="shared" si="4"/>
        <v>41284</v>
      </c>
      <c r="B41" s="328" t="s">
        <v>9</v>
      </c>
      <c r="C41" s="340"/>
      <c r="D41" s="329"/>
      <c r="E41" s="341">
        <f>SUM(D41-C41)</f>
        <v>0</v>
      </c>
      <c r="F41" s="331"/>
      <c r="G41" s="332"/>
      <c r="H41" s="342">
        <f>SUM(G41-F41)</f>
        <v>0</v>
      </c>
      <c r="I41" s="334"/>
      <c r="J41" s="335"/>
      <c r="K41" s="343">
        <f>SUM(J41-I41)</f>
        <v>0</v>
      </c>
      <c r="L41" s="337"/>
      <c r="M41" s="338"/>
      <c r="N41" s="344">
        <f t="shared" si="8"/>
        <v>0</v>
      </c>
      <c r="O41" s="31"/>
    </row>
    <row r="42" spans="1:15" x14ac:dyDescent="0.2">
      <c r="A42" s="327">
        <f t="shared" si="4"/>
        <v>41285</v>
      </c>
      <c r="B42" s="328" t="s">
        <v>10</v>
      </c>
      <c r="C42" s="340"/>
      <c r="D42" s="329"/>
      <c r="E42" s="341">
        <f>SUM(D42-C42)</f>
        <v>0</v>
      </c>
      <c r="F42" s="331"/>
      <c r="G42" s="332"/>
      <c r="H42" s="342">
        <f>SUM(G42-F42)</f>
        <v>0</v>
      </c>
      <c r="I42" s="334"/>
      <c r="J42" s="335"/>
      <c r="K42" s="343">
        <f>SUM(J42-I42)</f>
        <v>0</v>
      </c>
      <c r="L42" s="337"/>
      <c r="M42" s="338"/>
      <c r="N42" s="344">
        <f t="shared" si="8"/>
        <v>0</v>
      </c>
      <c r="O42" s="31"/>
    </row>
    <row r="43" spans="1:15" s="117" customFormat="1" x14ac:dyDescent="0.2">
      <c r="A43" s="327">
        <f t="shared" si="4"/>
        <v>41286</v>
      </c>
      <c r="B43" s="328" t="s">
        <v>11</v>
      </c>
      <c r="C43" s="340"/>
      <c r="D43" s="329"/>
      <c r="E43" s="341">
        <f>SUM(D43-C43)</f>
        <v>0</v>
      </c>
      <c r="F43" s="331"/>
      <c r="G43" s="332"/>
      <c r="H43" s="342">
        <f>SUM(G43-F43)</f>
        <v>0</v>
      </c>
      <c r="I43" s="334"/>
      <c r="J43" s="335"/>
      <c r="K43" s="343">
        <f>SUM(J43-I43)</f>
        <v>0</v>
      </c>
      <c r="L43" s="337"/>
      <c r="M43" s="338"/>
      <c r="N43" s="344">
        <f>SUM(M43-L43)</f>
        <v>0</v>
      </c>
      <c r="O43" s="31"/>
    </row>
    <row r="44" spans="1:15" s="117" customFormat="1" x14ac:dyDescent="0.2">
      <c r="A44" s="277">
        <f t="shared" si="4"/>
        <v>41287</v>
      </c>
      <c r="B44" s="278" t="s">
        <v>12</v>
      </c>
      <c r="C44" s="279"/>
      <c r="D44" s="280"/>
      <c r="E44" s="281">
        <f t="shared" ref="E44:E49" si="9">SUM(D44-C44)</f>
        <v>0</v>
      </c>
      <c r="F44" s="282"/>
      <c r="G44" s="283"/>
      <c r="H44" s="284">
        <f t="shared" ref="H44:H49" si="10">SUM(G44-F44)</f>
        <v>0</v>
      </c>
      <c r="I44" s="285"/>
      <c r="J44" s="286"/>
      <c r="K44" s="287">
        <f t="shared" ref="K44:K49" si="11">SUM(J44-I44)</f>
        <v>0</v>
      </c>
      <c r="L44" s="288"/>
      <c r="M44" s="289"/>
      <c r="N44" s="290">
        <f t="shared" si="8"/>
        <v>0</v>
      </c>
      <c r="O44" s="291"/>
    </row>
    <row r="45" spans="1:15" x14ac:dyDescent="0.2">
      <c r="A45" s="277">
        <f t="shared" si="4"/>
        <v>41288</v>
      </c>
      <c r="B45" s="278" t="s">
        <v>13</v>
      </c>
      <c r="C45" s="279"/>
      <c r="D45" s="280"/>
      <c r="E45" s="303">
        <f t="shared" si="9"/>
        <v>0</v>
      </c>
      <c r="F45" s="282"/>
      <c r="G45" s="283"/>
      <c r="H45" s="308">
        <f t="shared" si="10"/>
        <v>0</v>
      </c>
      <c r="I45" s="285"/>
      <c r="J45" s="286"/>
      <c r="K45" s="295">
        <f t="shared" si="11"/>
        <v>0</v>
      </c>
      <c r="L45" s="288"/>
      <c r="M45" s="289"/>
      <c r="N45" s="296">
        <f t="shared" si="8"/>
        <v>0</v>
      </c>
      <c r="O45" s="291"/>
    </row>
    <row r="46" spans="1:15" x14ac:dyDescent="0.2">
      <c r="A46" s="327">
        <f t="shared" si="4"/>
        <v>41289</v>
      </c>
      <c r="B46" s="328" t="s">
        <v>7</v>
      </c>
      <c r="C46" s="340"/>
      <c r="D46" s="329"/>
      <c r="E46" s="330">
        <f t="shared" si="9"/>
        <v>0</v>
      </c>
      <c r="F46" s="331"/>
      <c r="G46" s="332"/>
      <c r="H46" s="333">
        <f t="shared" si="10"/>
        <v>0</v>
      </c>
      <c r="I46" s="334"/>
      <c r="J46" s="335"/>
      <c r="K46" s="336">
        <f t="shared" si="11"/>
        <v>0</v>
      </c>
      <c r="L46" s="337"/>
      <c r="M46" s="338"/>
      <c r="N46" s="339">
        <f t="shared" si="8"/>
        <v>0</v>
      </c>
      <c r="O46" s="31" t="s">
        <v>180</v>
      </c>
    </row>
    <row r="47" spans="1:15" s="76" customFormat="1" x14ac:dyDescent="0.2">
      <c r="A47" s="327">
        <f t="shared" si="4"/>
        <v>41290</v>
      </c>
      <c r="B47" s="328" t="s">
        <v>8</v>
      </c>
      <c r="C47" s="340"/>
      <c r="D47" s="329"/>
      <c r="E47" s="341">
        <f t="shared" si="9"/>
        <v>0</v>
      </c>
      <c r="F47" s="331"/>
      <c r="G47" s="332"/>
      <c r="H47" s="342">
        <f t="shared" si="10"/>
        <v>0</v>
      </c>
      <c r="I47" s="334"/>
      <c r="J47" s="335"/>
      <c r="K47" s="343">
        <f t="shared" si="11"/>
        <v>0</v>
      </c>
      <c r="L47" s="337"/>
      <c r="M47" s="338"/>
      <c r="N47" s="344">
        <f t="shared" si="8"/>
        <v>0</v>
      </c>
      <c r="O47" s="31"/>
    </row>
    <row r="48" spans="1:15" x14ac:dyDescent="0.2">
      <c r="A48" s="327">
        <f t="shared" si="4"/>
        <v>41291</v>
      </c>
      <c r="B48" s="328" t="s">
        <v>9</v>
      </c>
      <c r="C48" s="340"/>
      <c r="D48" s="329"/>
      <c r="E48" s="341">
        <f t="shared" si="9"/>
        <v>0</v>
      </c>
      <c r="F48" s="331"/>
      <c r="G48" s="332"/>
      <c r="H48" s="342">
        <f t="shared" si="10"/>
        <v>0</v>
      </c>
      <c r="I48" s="334"/>
      <c r="J48" s="335"/>
      <c r="K48" s="343">
        <f t="shared" si="11"/>
        <v>0</v>
      </c>
      <c r="L48" s="337"/>
      <c r="M48" s="338"/>
      <c r="N48" s="344">
        <f t="shared" si="8"/>
        <v>0</v>
      </c>
      <c r="O48" s="31"/>
    </row>
    <row r="49" spans="1:15" x14ac:dyDescent="0.2">
      <c r="A49" s="327">
        <f t="shared" si="4"/>
        <v>41292</v>
      </c>
      <c r="B49" s="328" t="s">
        <v>10</v>
      </c>
      <c r="C49" s="340"/>
      <c r="D49" s="329"/>
      <c r="E49" s="341">
        <f t="shared" si="9"/>
        <v>0</v>
      </c>
      <c r="F49" s="331"/>
      <c r="G49" s="332"/>
      <c r="H49" s="342">
        <f t="shared" si="10"/>
        <v>0</v>
      </c>
      <c r="I49" s="334"/>
      <c r="J49" s="335"/>
      <c r="K49" s="343">
        <f t="shared" si="11"/>
        <v>0</v>
      </c>
      <c r="L49" s="337"/>
      <c r="M49" s="338"/>
      <c r="N49" s="344">
        <f t="shared" si="8"/>
        <v>0</v>
      </c>
      <c r="O49" s="31"/>
    </row>
    <row r="50" spans="1:15" s="117" customFormat="1" x14ac:dyDescent="0.2">
      <c r="A50" s="327">
        <f t="shared" si="4"/>
        <v>41293</v>
      </c>
      <c r="B50" s="328" t="s">
        <v>11</v>
      </c>
      <c r="C50" s="340"/>
      <c r="D50" s="329"/>
      <c r="E50" s="341">
        <f t="shared" ref="E50:E60" si="12">SUM(D50-C50)</f>
        <v>0</v>
      </c>
      <c r="F50" s="331"/>
      <c r="G50" s="332"/>
      <c r="H50" s="342">
        <f t="shared" ref="H50:H60" si="13">SUM(G50-F50)</f>
        <v>0</v>
      </c>
      <c r="I50" s="334"/>
      <c r="J50" s="335"/>
      <c r="K50" s="343">
        <f t="shared" ref="K50:K60" si="14">SUM(J50-I50)</f>
        <v>0</v>
      </c>
      <c r="L50" s="337"/>
      <c r="M50" s="338"/>
      <c r="N50" s="344">
        <f t="shared" si="8"/>
        <v>0</v>
      </c>
      <c r="O50" s="31"/>
    </row>
    <row r="51" spans="1:15" s="117" customFormat="1" x14ac:dyDescent="0.2">
      <c r="A51" s="277">
        <f t="shared" si="4"/>
        <v>41294</v>
      </c>
      <c r="B51" s="278" t="s">
        <v>12</v>
      </c>
      <c r="C51" s="279"/>
      <c r="D51" s="280"/>
      <c r="E51" s="281">
        <f t="shared" si="12"/>
        <v>0</v>
      </c>
      <c r="F51" s="282"/>
      <c r="G51" s="283"/>
      <c r="H51" s="284">
        <f t="shared" si="13"/>
        <v>0</v>
      </c>
      <c r="I51" s="285"/>
      <c r="J51" s="286"/>
      <c r="K51" s="287">
        <f t="shared" si="14"/>
        <v>0</v>
      </c>
      <c r="L51" s="288"/>
      <c r="M51" s="289"/>
      <c r="N51" s="290">
        <f t="shared" si="8"/>
        <v>0</v>
      </c>
      <c r="O51" s="291"/>
    </row>
    <row r="52" spans="1:15" x14ac:dyDescent="0.2">
      <c r="A52" s="277">
        <f t="shared" si="4"/>
        <v>41295</v>
      </c>
      <c r="B52" s="278" t="s">
        <v>13</v>
      </c>
      <c r="C52" s="279"/>
      <c r="D52" s="280"/>
      <c r="E52" s="303">
        <f t="shared" si="12"/>
        <v>0</v>
      </c>
      <c r="F52" s="282"/>
      <c r="G52" s="283"/>
      <c r="H52" s="308">
        <f t="shared" si="13"/>
        <v>0</v>
      </c>
      <c r="I52" s="285"/>
      <c r="J52" s="286"/>
      <c r="K52" s="295">
        <f t="shared" si="14"/>
        <v>0</v>
      </c>
      <c r="L52" s="288"/>
      <c r="M52" s="289"/>
      <c r="N52" s="296">
        <f t="shared" si="8"/>
        <v>0</v>
      </c>
      <c r="O52" s="291"/>
    </row>
    <row r="53" spans="1:15" x14ac:dyDescent="0.2">
      <c r="A53" s="327">
        <f t="shared" si="4"/>
        <v>41296</v>
      </c>
      <c r="B53" s="328" t="s">
        <v>7</v>
      </c>
      <c r="C53" s="340"/>
      <c r="D53" s="329"/>
      <c r="E53" s="330">
        <f t="shared" si="12"/>
        <v>0</v>
      </c>
      <c r="F53" s="331"/>
      <c r="G53" s="332"/>
      <c r="H53" s="333">
        <f t="shared" si="13"/>
        <v>0</v>
      </c>
      <c r="I53" s="334"/>
      <c r="J53" s="335"/>
      <c r="K53" s="336">
        <f t="shared" si="14"/>
        <v>0</v>
      </c>
      <c r="L53" s="337"/>
      <c r="M53" s="338"/>
      <c r="N53" s="339">
        <f t="shared" si="8"/>
        <v>0</v>
      </c>
      <c r="O53" s="31" t="s">
        <v>77</v>
      </c>
    </row>
    <row r="54" spans="1:15" s="76" customFormat="1" x14ac:dyDescent="0.2">
      <c r="A54" s="327">
        <f t="shared" si="4"/>
        <v>41297</v>
      </c>
      <c r="B54" s="328" t="s">
        <v>8</v>
      </c>
      <c r="C54" s="340"/>
      <c r="D54" s="329"/>
      <c r="E54" s="341">
        <f t="shared" si="12"/>
        <v>0</v>
      </c>
      <c r="F54" s="331"/>
      <c r="G54" s="332"/>
      <c r="H54" s="342">
        <f t="shared" si="13"/>
        <v>0</v>
      </c>
      <c r="I54" s="334"/>
      <c r="J54" s="335"/>
      <c r="K54" s="343">
        <f t="shared" si="14"/>
        <v>0</v>
      </c>
      <c r="L54" s="337"/>
      <c r="M54" s="338"/>
      <c r="N54" s="344">
        <f t="shared" si="8"/>
        <v>0</v>
      </c>
      <c r="O54" s="31"/>
    </row>
    <row r="55" spans="1:15" x14ac:dyDescent="0.2">
      <c r="A55" s="327">
        <f t="shared" si="4"/>
        <v>41298</v>
      </c>
      <c r="B55" s="328" t="s">
        <v>9</v>
      </c>
      <c r="C55" s="340"/>
      <c r="D55" s="329"/>
      <c r="E55" s="341">
        <f t="shared" si="12"/>
        <v>0</v>
      </c>
      <c r="F55" s="331"/>
      <c r="G55" s="332"/>
      <c r="H55" s="342">
        <f t="shared" si="13"/>
        <v>0</v>
      </c>
      <c r="I55" s="334"/>
      <c r="J55" s="335"/>
      <c r="K55" s="343">
        <f t="shared" si="14"/>
        <v>0</v>
      </c>
      <c r="L55" s="337"/>
      <c r="M55" s="338"/>
      <c r="N55" s="344">
        <f t="shared" si="8"/>
        <v>0</v>
      </c>
      <c r="O55" s="31"/>
    </row>
    <row r="56" spans="1:15" x14ac:dyDescent="0.2">
      <c r="A56" s="327">
        <f t="shared" si="4"/>
        <v>41299</v>
      </c>
      <c r="B56" s="328" t="s">
        <v>10</v>
      </c>
      <c r="C56" s="340"/>
      <c r="D56" s="329"/>
      <c r="E56" s="341">
        <f t="shared" si="12"/>
        <v>0</v>
      </c>
      <c r="F56" s="331"/>
      <c r="G56" s="332"/>
      <c r="H56" s="342">
        <f t="shared" si="13"/>
        <v>0</v>
      </c>
      <c r="I56" s="334"/>
      <c r="J56" s="335"/>
      <c r="K56" s="343">
        <f t="shared" si="14"/>
        <v>0</v>
      </c>
      <c r="L56" s="337"/>
      <c r="M56" s="338"/>
      <c r="N56" s="344">
        <f t="shared" si="8"/>
        <v>0</v>
      </c>
      <c r="O56" s="31"/>
    </row>
    <row r="57" spans="1:15" s="117" customFormat="1" x14ac:dyDescent="0.2">
      <c r="A57" s="327">
        <f t="shared" si="4"/>
        <v>41300</v>
      </c>
      <c r="B57" s="328" t="s">
        <v>11</v>
      </c>
      <c r="C57" s="340"/>
      <c r="D57" s="329"/>
      <c r="E57" s="341">
        <f t="shared" si="12"/>
        <v>0</v>
      </c>
      <c r="F57" s="331"/>
      <c r="G57" s="332"/>
      <c r="H57" s="342">
        <f t="shared" si="13"/>
        <v>0</v>
      </c>
      <c r="I57" s="334"/>
      <c r="J57" s="335"/>
      <c r="K57" s="343">
        <f t="shared" si="14"/>
        <v>0</v>
      </c>
      <c r="L57" s="337"/>
      <c r="M57" s="338"/>
      <c r="N57" s="344">
        <f t="shared" si="8"/>
        <v>0</v>
      </c>
      <c r="O57" s="31"/>
    </row>
    <row r="58" spans="1:15" s="117" customFormat="1" x14ac:dyDescent="0.2">
      <c r="A58" s="277">
        <f t="shared" si="4"/>
        <v>41301</v>
      </c>
      <c r="B58" s="278" t="s">
        <v>12</v>
      </c>
      <c r="C58" s="279"/>
      <c r="D58" s="280"/>
      <c r="E58" s="281">
        <f t="shared" si="12"/>
        <v>0</v>
      </c>
      <c r="F58" s="282"/>
      <c r="G58" s="283"/>
      <c r="H58" s="284">
        <f t="shared" si="13"/>
        <v>0</v>
      </c>
      <c r="I58" s="285"/>
      <c r="J58" s="286"/>
      <c r="K58" s="287">
        <f t="shared" si="14"/>
        <v>0</v>
      </c>
      <c r="L58" s="288"/>
      <c r="M58" s="289"/>
      <c r="N58" s="290">
        <f t="shared" si="8"/>
        <v>0</v>
      </c>
      <c r="O58" s="291"/>
    </row>
    <row r="59" spans="1:15" x14ac:dyDescent="0.2">
      <c r="A59" s="277">
        <f t="shared" si="4"/>
        <v>41302</v>
      </c>
      <c r="B59" s="278" t="s">
        <v>13</v>
      </c>
      <c r="C59" s="279"/>
      <c r="D59" s="280"/>
      <c r="E59" s="303">
        <f t="shared" si="12"/>
        <v>0</v>
      </c>
      <c r="F59" s="282"/>
      <c r="G59" s="283"/>
      <c r="H59" s="308">
        <f t="shared" si="13"/>
        <v>0</v>
      </c>
      <c r="I59" s="285"/>
      <c r="J59" s="286"/>
      <c r="K59" s="295">
        <f t="shared" si="14"/>
        <v>0</v>
      </c>
      <c r="L59" s="288"/>
      <c r="M59" s="289"/>
      <c r="N59" s="296">
        <f t="shared" si="8"/>
        <v>0</v>
      </c>
      <c r="O59" s="291"/>
    </row>
    <row r="60" spans="1:15" x14ac:dyDescent="0.2">
      <c r="A60" s="327">
        <f t="shared" si="4"/>
        <v>41303</v>
      </c>
      <c r="B60" s="328" t="s">
        <v>7</v>
      </c>
      <c r="C60" s="340"/>
      <c r="D60" s="329"/>
      <c r="E60" s="330">
        <f t="shared" si="12"/>
        <v>0</v>
      </c>
      <c r="F60" s="331"/>
      <c r="G60" s="332"/>
      <c r="H60" s="333">
        <f t="shared" si="13"/>
        <v>0</v>
      </c>
      <c r="I60" s="334"/>
      <c r="J60" s="335"/>
      <c r="K60" s="336">
        <f t="shared" si="14"/>
        <v>0</v>
      </c>
      <c r="L60" s="337"/>
      <c r="M60" s="338"/>
      <c r="N60" s="339">
        <f t="shared" si="8"/>
        <v>0</v>
      </c>
      <c r="O60" s="31" t="s">
        <v>31</v>
      </c>
    </row>
    <row r="61" spans="1:15" x14ac:dyDescent="0.2">
      <c r="A61" s="327">
        <f t="shared" si="4"/>
        <v>41304</v>
      </c>
      <c r="B61" s="328" t="s">
        <v>8</v>
      </c>
      <c r="C61" s="340"/>
      <c r="D61" s="329"/>
      <c r="E61" s="341">
        <f>SUM(D61-C61)</f>
        <v>0</v>
      </c>
      <c r="F61" s="331"/>
      <c r="G61" s="332"/>
      <c r="H61" s="342">
        <f>SUM(G61-F61)</f>
        <v>0</v>
      </c>
      <c r="I61" s="334"/>
      <c r="J61" s="335"/>
      <c r="K61" s="343">
        <f>SUM(J61-I61)</f>
        <v>0</v>
      </c>
      <c r="L61" s="337"/>
      <c r="M61" s="338"/>
      <c r="N61" s="344">
        <f t="shared" si="8"/>
        <v>0</v>
      </c>
      <c r="O61" s="31"/>
    </row>
    <row r="62" spans="1:15" s="76" customFormat="1" ht="13.5" thickBot="1" x14ac:dyDescent="0.25">
      <c r="A62" s="77"/>
      <c r="B62" s="78"/>
      <c r="C62" s="79"/>
      <c r="D62" s="80"/>
      <c r="E62" s="81"/>
      <c r="F62" s="82"/>
      <c r="G62" s="83"/>
      <c r="H62" s="83"/>
      <c r="I62" s="84"/>
      <c r="J62" s="85"/>
      <c r="K62" s="86"/>
      <c r="L62" s="87"/>
      <c r="M62" s="87"/>
      <c r="N62" s="88"/>
      <c r="O62" s="89"/>
    </row>
    <row r="63" spans="1:15" s="76" customFormat="1" ht="13.5" thickBot="1" x14ac:dyDescent="0.25">
      <c r="A63" s="228"/>
      <c r="B63" s="229"/>
      <c r="C63" s="230"/>
      <c r="D63" s="230"/>
      <c r="E63" s="230"/>
      <c r="F63" s="231"/>
      <c r="G63" s="231"/>
      <c r="H63" s="231"/>
      <c r="I63" s="232"/>
      <c r="J63" s="232"/>
      <c r="K63" s="232"/>
      <c r="L63" s="233"/>
      <c r="M63" s="233"/>
      <c r="N63" s="233"/>
      <c r="O63" s="229"/>
    </row>
    <row r="64" spans="1:15" x14ac:dyDescent="0.2">
      <c r="A64" s="506" t="s">
        <v>183</v>
      </c>
      <c r="B64" s="507"/>
      <c r="C64" s="507"/>
      <c r="D64" s="507"/>
      <c r="E64" s="507"/>
      <c r="F64" s="507"/>
      <c r="G64" s="221"/>
      <c r="H64" s="221"/>
      <c r="I64" s="507" t="s">
        <v>184</v>
      </c>
      <c r="J64" s="507"/>
      <c r="K64" s="507"/>
      <c r="L64" s="507"/>
      <c r="M64" s="507"/>
      <c r="N64" s="507"/>
      <c r="O64" s="222"/>
    </row>
    <row r="65" spans="1:15" x14ac:dyDescent="0.2">
      <c r="A65" s="224"/>
      <c r="B65" s="33"/>
      <c r="C65" s="33"/>
      <c r="D65" s="33"/>
      <c r="E65" s="33"/>
      <c r="F65" s="33"/>
      <c r="G65" s="33"/>
      <c r="H65" s="33"/>
      <c r="I65" s="33"/>
      <c r="J65" s="33"/>
      <c r="K65" s="33"/>
      <c r="L65" s="33"/>
      <c r="M65" s="33"/>
      <c r="N65" s="33"/>
      <c r="O65" s="223"/>
    </row>
    <row r="66" spans="1:15" x14ac:dyDescent="0.2">
      <c r="A66" s="224"/>
      <c r="B66" s="33"/>
      <c r="C66" s="33"/>
      <c r="D66" s="33"/>
      <c r="E66" s="33"/>
      <c r="F66" s="33"/>
      <c r="G66" s="33"/>
      <c r="H66" s="33"/>
      <c r="I66" s="33"/>
      <c r="J66" s="33"/>
      <c r="K66" s="33"/>
      <c r="L66" s="33"/>
      <c r="M66" s="33"/>
      <c r="N66" s="33"/>
      <c r="O66" s="223"/>
    </row>
    <row r="67" spans="1:15" x14ac:dyDescent="0.2">
      <c r="A67" s="224"/>
      <c r="B67" s="33"/>
      <c r="C67" s="33"/>
      <c r="D67" s="33"/>
      <c r="E67" s="33"/>
      <c r="F67" s="33"/>
      <c r="G67" s="33"/>
      <c r="H67" s="33"/>
      <c r="I67" s="33"/>
      <c r="J67" s="33"/>
      <c r="K67" s="33"/>
      <c r="L67" s="33"/>
      <c r="M67" s="33"/>
      <c r="N67" s="33"/>
      <c r="O67" s="223"/>
    </row>
    <row r="68" spans="1:15" x14ac:dyDescent="0.2">
      <c r="A68" s="224"/>
      <c r="B68" s="33"/>
      <c r="C68" s="33"/>
      <c r="D68" s="33"/>
      <c r="E68" s="33"/>
      <c r="F68" s="33"/>
      <c r="G68" s="33"/>
      <c r="H68" s="33"/>
      <c r="I68" s="33"/>
      <c r="J68" s="33"/>
      <c r="K68" s="33"/>
      <c r="L68" s="33"/>
      <c r="M68" s="33"/>
      <c r="N68" s="33"/>
      <c r="O68" s="223"/>
    </row>
    <row r="69" spans="1:15" x14ac:dyDescent="0.2">
      <c r="A69" s="240"/>
      <c r="B69" s="33"/>
      <c r="C69" s="33"/>
      <c r="D69" s="33"/>
      <c r="E69" s="33"/>
      <c r="F69" s="33"/>
      <c r="G69" s="33"/>
      <c r="H69" s="33"/>
      <c r="I69" s="541"/>
      <c r="J69" s="541"/>
      <c r="K69" s="33"/>
      <c r="L69" s="33"/>
      <c r="M69" s="33"/>
      <c r="N69" s="33"/>
      <c r="O69" s="223"/>
    </row>
    <row r="70" spans="1:15" ht="13.5" thickBot="1" x14ac:dyDescent="0.25">
      <c r="A70" s="225" t="s">
        <v>1</v>
      </c>
      <c r="B70" s="537" t="s">
        <v>185</v>
      </c>
      <c r="C70" s="537"/>
      <c r="D70" s="537"/>
      <c r="E70" s="537"/>
      <c r="F70" s="538"/>
      <c r="G70" s="539"/>
      <c r="H70" s="226"/>
      <c r="I70" s="227" t="s">
        <v>1</v>
      </c>
      <c r="J70" s="537" t="s">
        <v>185</v>
      </c>
      <c r="K70" s="537"/>
      <c r="L70" s="537"/>
      <c r="M70" s="537"/>
      <c r="N70" s="538"/>
      <c r="O70" s="540"/>
    </row>
  </sheetData>
  <sheetProtection algorithmName="SHA-512" hashValue="SUtrrCFQ2A/bdGfdn8n9mwQsbrXFsKd02fR9bolA66u55bfALtlybJA2yo8uSv6Eg9vwQfRSBgeuXF7tw90IVg==" saltValue="SwjYWMRSK/BRmc3GO/h4GQ==" spinCount="100000" sheet="1" selectLockedCells="1"/>
  <mergeCells count="47">
    <mergeCell ref="B70:G70"/>
    <mergeCell ref="J70:O70"/>
    <mergeCell ref="I69:J69"/>
    <mergeCell ref="C28:E28"/>
    <mergeCell ref="L28:N28"/>
    <mergeCell ref="A21:D21"/>
    <mergeCell ref="A22:O26"/>
    <mergeCell ref="A64:F64"/>
    <mergeCell ref="B15:F15"/>
    <mergeCell ref="M15:N15"/>
    <mergeCell ref="B16:F16"/>
    <mergeCell ref="M16:N16"/>
    <mergeCell ref="M19:N19"/>
    <mergeCell ref="B17:F17"/>
    <mergeCell ref="M18:N18"/>
    <mergeCell ref="B19:F19"/>
    <mergeCell ref="M17:N17"/>
    <mergeCell ref="B18:E18"/>
    <mergeCell ref="I64:N64"/>
    <mergeCell ref="F28:H28"/>
    <mergeCell ref="I28:K28"/>
    <mergeCell ref="M11:N11"/>
    <mergeCell ref="B14:F14"/>
    <mergeCell ref="M14:N14"/>
    <mergeCell ref="K15:L15"/>
    <mergeCell ref="M10:N10"/>
    <mergeCell ref="M12:N12"/>
    <mergeCell ref="M13:N13"/>
    <mergeCell ref="B10:F10"/>
    <mergeCell ref="B11:F11"/>
    <mergeCell ref="B12:F12"/>
    <mergeCell ref="B13:F13"/>
    <mergeCell ref="M6:N6"/>
    <mergeCell ref="E6:F6"/>
    <mergeCell ref="G6:L6"/>
    <mergeCell ref="B8:F8"/>
    <mergeCell ref="B9:F9"/>
    <mergeCell ref="M8:N8"/>
    <mergeCell ref="M9:N9"/>
    <mergeCell ref="B1:L1"/>
    <mergeCell ref="B4:L4"/>
    <mergeCell ref="B5:L5"/>
    <mergeCell ref="M5:N5"/>
    <mergeCell ref="B2:L2"/>
    <mergeCell ref="M2:N2"/>
    <mergeCell ref="M1:N1"/>
    <mergeCell ref="M4:N4"/>
  </mergeCells>
  <phoneticPr fontId="0" type="noConversion"/>
  <pageMargins left="0.19685039370078741" right="0.19685039370078741" top="0.70866141732283472" bottom="0.23622047244094491" header="0.23622047244094491" footer="0.23622047244094491"/>
  <pageSetup paperSize="9" scale="78" orientation="portrait" r:id="rId1"/>
  <headerFooter alignWithMargins="0">
    <oddHeader>&amp;L&amp;F&amp;C&amp;D&amp;R&amp;A</oddHeader>
  </headerFooter>
  <drawing r:id="rId2"/>
  <legacyDrawing r:id="rId3"/>
  <webPublishItems count="1">
    <webPublishItem id="26755" divId="Ditt navn - Mal - Tidsregistering 2004 - v2_26755" sourceType="sheet" destinationFile="C:\Documents and Settings\Leifb\Mine dokumenter\Hobbiten\Tid\Start måned - Januar.htm"/>
  </webPublishItem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pageSetUpPr fitToPage="1"/>
  </sheetPr>
  <dimension ref="A1:S70"/>
  <sheetViews>
    <sheetView zoomScale="62" zoomScaleNormal="62" zoomScaleSheetLayoutView="75" zoomScalePageLayoutView="62" workbookViewId="0">
      <selection activeCell="C31" sqref="C31"/>
    </sheetView>
  </sheetViews>
  <sheetFormatPr baseColWidth="10" defaultColWidth="10.7109375" defaultRowHeight="12.75" x14ac:dyDescent="0.2"/>
  <cols>
    <col min="1" max="1" width="12" style="35" bestFit="1" customWidth="1"/>
    <col min="2" max="2" width="9.140625" style="35" customWidth="1"/>
    <col min="3" max="5" width="7.42578125" style="35" customWidth="1"/>
    <col min="6" max="6" width="8.140625" style="35" customWidth="1"/>
    <col min="7" max="14" width="7.42578125" style="35" customWidth="1"/>
    <col min="15" max="15" width="17.5703125" style="35" customWidth="1"/>
    <col min="16" max="16384" width="10.7109375" style="35"/>
  </cols>
  <sheetData>
    <row r="1" spans="1:15" ht="15.75" x14ac:dyDescent="0.25">
      <c r="A1" s="33"/>
      <c r="B1" s="445" t="s">
        <v>67</v>
      </c>
      <c r="C1" s="446"/>
      <c r="D1" s="446"/>
      <c r="E1" s="446"/>
      <c r="F1" s="446"/>
      <c r="G1" s="446"/>
      <c r="H1" s="446"/>
      <c r="I1" s="446"/>
      <c r="J1" s="446"/>
      <c r="K1" s="446"/>
      <c r="L1" s="447"/>
      <c r="M1" s="461">
        <f>SUM((M13+M15)-M16-M2)</f>
        <v>-13.125</v>
      </c>
      <c r="N1" s="462"/>
      <c r="O1" s="34"/>
    </row>
    <row r="2" spans="1:15" ht="17.25" thickBot="1" x14ac:dyDescent="0.35">
      <c r="A2" s="33"/>
      <c r="B2" s="456" t="s">
        <v>66</v>
      </c>
      <c r="C2" s="457"/>
      <c r="D2" s="457"/>
      <c r="E2" s="457"/>
      <c r="F2" s="457"/>
      <c r="G2" s="457"/>
      <c r="H2" s="457"/>
      <c r="I2" s="457"/>
      <c r="J2" s="457"/>
      <c r="K2" s="457"/>
      <c r="L2" s="458"/>
      <c r="M2" s="459"/>
      <c r="N2" s="460"/>
      <c r="O2" s="34"/>
    </row>
    <row r="3" spans="1:15" ht="10.5" customHeight="1" thickBot="1" x14ac:dyDescent="0.35">
      <c r="A3" s="120"/>
      <c r="B3" s="121"/>
      <c r="C3" s="121"/>
      <c r="D3" s="121"/>
      <c r="E3" s="121"/>
      <c r="F3" s="121"/>
      <c r="G3" s="121"/>
      <c r="H3" s="121"/>
      <c r="I3" s="121"/>
      <c r="J3" s="121"/>
      <c r="K3" s="121"/>
      <c r="L3" s="121"/>
      <c r="M3" s="119"/>
      <c r="N3" s="119"/>
      <c r="O3" s="34"/>
    </row>
    <row r="4" spans="1:15" ht="16.5" x14ac:dyDescent="0.3">
      <c r="B4" s="448" t="str">
        <f>Januar!$B$4</f>
        <v>Sum overtid i år (AML § 10-6) Overføres til neste måned:</v>
      </c>
      <c r="C4" s="449"/>
      <c r="D4" s="449"/>
      <c r="E4" s="449"/>
      <c r="F4" s="449"/>
      <c r="G4" s="449"/>
      <c r="H4" s="449"/>
      <c r="I4" s="449"/>
      <c r="J4" s="449"/>
      <c r="K4" s="449"/>
      <c r="L4" s="449"/>
      <c r="M4" s="463">
        <f>SUM((Januar!M4)+M19)</f>
        <v>0</v>
      </c>
      <c r="N4" s="464"/>
      <c r="O4" s="34"/>
    </row>
    <row r="5" spans="1:15" ht="17.25" thickBot="1" x14ac:dyDescent="0.35">
      <c r="B5" s="450" t="s">
        <v>65</v>
      </c>
      <c r="C5" s="451"/>
      <c r="D5" s="451"/>
      <c r="E5" s="452"/>
      <c r="F5" s="452"/>
      <c r="G5" s="451"/>
      <c r="H5" s="451"/>
      <c r="I5" s="451"/>
      <c r="J5" s="451"/>
      <c r="K5" s="451"/>
      <c r="L5" s="453"/>
      <c r="M5" s="454"/>
      <c r="N5" s="455"/>
      <c r="O5" s="34"/>
    </row>
    <row r="6" spans="1:15" ht="17.25" thickBot="1" x14ac:dyDescent="0.35">
      <c r="B6" s="122" t="s">
        <v>68</v>
      </c>
      <c r="C6" s="118"/>
      <c r="D6" s="118"/>
      <c r="E6" s="565">
        <f>SUM(Januar!M6)</f>
        <v>0</v>
      </c>
      <c r="F6" s="566"/>
      <c r="G6" s="469" t="s">
        <v>69</v>
      </c>
      <c r="H6" s="469"/>
      <c r="I6" s="469"/>
      <c r="J6" s="469"/>
      <c r="K6" s="469"/>
      <c r="L6" s="469"/>
      <c r="M6" s="465">
        <f>SUM(E6+M19-M5)</f>
        <v>0</v>
      </c>
      <c r="N6" s="466"/>
      <c r="O6" s="34"/>
    </row>
    <row r="7" spans="1:15" ht="13.5" thickBot="1" x14ac:dyDescent="0.25"/>
    <row r="8" spans="1:15" ht="13.5" x14ac:dyDescent="0.25">
      <c r="A8" s="36"/>
      <c r="B8" s="125" t="s">
        <v>72</v>
      </c>
      <c r="C8" s="126"/>
      <c r="D8" s="126"/>
      <c r="E8" s="126"/>
      <c r="F8" s="126"/>
      <c r="G8" s="367" t="s">
        <v>0</v>
      </c>
      <c r="H8" s="368" t="s">
        <v>0</v>
      </c>
      <c r="I8" s="368" t="s">
        <v>0</v>
      </c>
      <c r="J8" s="368" t="s">
        <v>0</v>
      </c>
      <c r="K8" s="369" t="s">
        <v>0</v>
      </c>
      <c r="L8" s="368" t="s">
        <v>0</v>
      </c>
      <c r="M8" s="569" t="s">
        <v>17</v>
      </c>
      <c r="N8" s="570"/>
      <c r="O8" s="39"/>
    </row>
    <row r="9" spans="1:15" ht="14.25" thickBot="1" x14ac:dyDescent="0.3">
      <c r="B9" s="572">
        <f>SUM((Januar!M13+Januar!M19)+M13+M19)</f>
        <v>0</v>
      </c>
      <c r="C9" s="573"/>
      <c r="D9" s="124"/>
      <c r="E9" s="571">
        <f>SUM(B9-(Januar!O19))</f>
        <v>-78.3125</v>
      </c>
      <c r="F9" s="571"/>
      <c r="G9" s="372">
        <v>5</v>
      </c>
      <c r="H9" s="370">
        <v>6</v>
      </c>
      <c r="I9" s="370">
        <f>H9+1</f>
        <v>7</v>
      </c>
      <c r="J9" s="370">
        <f>I9+1</f>
        <v>8</v>
      </c>
      <c r="K9" s="370">
        <f>J9+1</f>
        <v>9</v>
      </c>
      <c r="L9" s="373"/>
      <c r="M9" s="574" t="s">
        <v>18</v>
      </c>
      <c r="N9" s="575"/>
    </row>
    <row r="10" spans="1:15" x14ac:dyDescent="0.2">
      <c r="B10" s="492" t="s">
        <v>25</v>
      </c>
      <c r="C10" s="493"/>
      <c r="D10" s="493"/>
      <c r="E10" s="493"/>
      <c r="F10" s="494"/>
      <c r="G10" s="42">
        <f>SUM(E31:E35)</f>
        <v>0</v>
      </c>
      <c r="H10" s="42">
        <f>SUM(E36:E42)</f>
        <v>0</v>
      </c>
      <c r="I10" s="43">
        <f>SUM(E43:E49)</f>
        <v>0</v>
      </c>
      <c r="J10" s="43">
        <f>SUM(E50:E56)</f>
        <v>0</v>
      </c>
      <c r="K10" s="43">
        <f>SUM(E57:E58)</f>
        <v>0</v>
      </c>
      <c r="L10" s="312"/>
      <c r="M10" s="478">
        <f>SUM(G10:L10)</f>
        <v>0</v>
      </c>
      <c r="N10" s="479"/>
      <c r="O10" s="45"/>
    </row>
    <row r="11" spans="1:15" x14ac:dyDescent="0.2">
      <c r="B11" s="492" t="s">
        <v>23</v>
      </c>
      <c r="C11" s="493"/>
      <c r="D11" s="493"/>
      <c r="E11" s="493"/>
      <c r="F11" s="494"/>
      <c r="G11" s="42">
        <f>SUM(H31:H35)</f>
        <v>0</v>
      </c>
      <c r="H11" s="43">
        <f>SUM(H36:H42)</f>
        <v>0</v>
      </c>
      <c r="I11" s="43">
        <f>SUM(H43:H49)</f>
        <v>0</v>
      </c>
      <c r="J11" s="43">
        <f>SUM(H50:H56)</f>
        <v>0</v>
      </c>
      <c r="K11" s="43">
        <f>SUM(H57:H58)</f>
        <v>0</v>
      </c>
      <c r="L11" s="312"/>
      <c r="M11" s="478">
        <f>SUM(G11:L11)</f>
        <v>0</v>
      </c>
      <c r="N11" s="479"/>
      <c r="O11" s="45"/>
    </row>
    <row r="12" spans="1:15" x14ac:dyDescent="0.2">
      <c r="B12" s="492" t="str">
        <f>Januar!$B$12</f>
        <v>Fravær i arbeidstiden:</v>
      </c>
      <c r="C12" s="493"/>
      <c r="D12" s="493"/>
      <c r="E12" s="493"/>
      <c r="F12" s="494"/>
      <c r="G12" s="42">
        <f>SUM(K31:K35)</f>
        <v>0</v>
      </c>
      <c r="H12" s="43">
        <f>SUM(K36:K42)</f>
        <v>0</v>
      </c>
      <c r="I12" s="43">
        <f>SUM(K43:K49)</f>
        <v>0</v>
      </c>
      <c r="J12" s="43">
        <f>SUM(K50:K56)</f>
        <v>0</v>
      </c>
      <c r="K12" s="43">
        <f>SUM(K57:K58)</f>
        <v>0</v>
      </c>
      <c r="L12" s="312"/>
      <c r="M12" s="478">
        <f>SUM(G12:L12)</f>
        <v>0</v>
      </c>
      <c r="N12" s="479"/>
      <c r="O12" s="45"/>
    </row>
    <row r="13" spans="1:15" x14ac:dyDescent="0.2">
      <c r="B13" s="508" t="s">
        <v>19</v>
      </c>
      <c r="C13" s="509"/>
      <c r="D13" s="509"/>
      <c r="E13" s="509"/>
      <c r="F13" s="510"/>
      <c r="G13" s="90">
        <f>SUM(G10+G11-G12)</f>
        <v>0</v>
      </c>
      <c r="H13" s="91">
        <f>SUM(H10+H11-H12)</f>
        <v>0</v>
      </c>
      <c r="I13" s="91">
        <f>SUM(I10+I11-I12)</f>
        <v>0</v>
      </c>
      <c r="J13" s="91">
        <f>SUM(J10+J11-J12)</f>
        <v>0</v>
      </c>
      <c r="K13" s="91">
        <f>SUM(K10+K11-K12)</f>
        <v>0</v>
      </c>
      <c r="L13" s="313"/>
      <c r="M13" s="563">
        <f>SUM(G13:L13)</f>
        <v>0</v>
      </c>
      <c r="N13" s="564">
        <f>SUM(N10+N11-N12-N16)</f>
        <v>0</v>
      </c>
      <c r="O13" s="45"/>
    </row>
    <row r="14" spans="1:15" x14ac:dyDescent="0.2">
      <c r="B14" s="480" t="s">
        <v>22</v>
      </c>
      <c r="C14" s="481"/>
      <c r="D14" s="481"/>
      <c r="E14" s="481"/>
      <c r="F14" s="482"/>
      <c r="G14" s="42">
        <f>SUM(G13-G16)</f>
        <v>-0.9375</v>
      </c>
      <c r="H14" s="43">
        <f>SUM(H13-H16)</f>
        <v>-1.5625</v>
      </c>
      <c r="I14" s="43">
        <f>SUM(I13-I16)</f>
        <v>-1.5625</v>
      </c>
      <c r="J14" s="43">
        <f>SUM(J13-J16)</f>
        <v>-1.5625</v>
      </c>
      <c r="K14" s="43">
        <f>SUM(K13-K16)</f>
        <v>-0.625</v>
      </c>
      <c r="L14" s="215"/>
      <c r="M14" s="483">
        <f>SUM(G14:L14)</f>
        <v>-6.25</v>
      </c>
      <c r="N14" s="484"/>
      <c r="O14" s="45"/>
    </row>
    <row r="15" spans="1:15" ht="13.5" thickBot="1" x14ac:dyDescent="0.25">
      <c r="A15" s="92"/>
      <c r="B15" s="489" t="s">
        <v>16</v>
      </c>
      <c r="C15" s="490"/>
      <c r="D15" s="490"/>
      <c r="E15" s="490"/>
      <c r="F15" s="491"/>
      <c r="G15" s="555"/>
      <c r="H15" s="556"/>
      <c r="I15" s="556"/>
      <c r="J15" s="556"/>
      <c r="K15" s="556"/>
      <c r="L15" s="557"/>
      <c r="M15" s="553">
        <f>Januar!M1</f>
        <v>-6.875</v>
      </c>
      <c r="N15" s="554"/>
      <c r="O15" s="45"/>
    </row>
    <row r="16" spans="1:15" ht="13.5" thickBot="1" x14ac:dyDescent="0.25">
      <c r="B16" s="513" t="str">
        <f>Januar!$B$16</f>
        <v>Normal arbeidstid pr uke :</v>
      </c>
      <c r="C16" s="514"/>
      <c r="D16" s="514"/>
      <c r="E16" s="514"/>
      <c r="F16" s="515"/>
      <c r="G16" s="275">
        <f>G18</f>
        <v>0.9375</v>
      </c>
      <c r="H16" s="275">
        <f>H18</f>
        <v>1.5625</v>
      </c>
      <c r="I16" s="275">
        <f>I18</f>
        <v>1.5625</v>
      </c>
      <c r="J16" s="275">
        <f>J18</f>
        <v>1.5625</v>
      </c>
      <c r="K16" s="275">
        <f>K18</f>
        <v>0.625</v>
      </c>
      <c r="L16" s="46"/>
      <c r="M16" s="548">
        <f>SUM(G16:L16)</f>
        <v>6.25</v>
      </c>
      <c r="N16" s="517"/>
      <c r="O16" s="45"/>
    </row>
    <row r="17" spans="1:18" ht="13.5" thickBot="1" x14ac:dyDescent="0.25">
      <c r="B17" s="520" t="str">
        <f>Januar!$B$17</f>
        <v>Antall dager med normal arbeidstid</v>
      </c>
      <c r="C17" s="521"/>
      <c r="D17" s="521"/>
      <c r="E17" s="521"/>
      <c r="F17" s="522"/>
      <c r="G17" s="309">
        <v>3</v>
      </c>
      <c r="H17" s="309">
        <v>5</v>
      </c>
      <c r="I17" s="309">
        <v>5</v>
      </c>
      <c r="J17" s="309">
        <v>5</v>
      </c>
      <c r="K17" s="309">
        <v>2</v>
      </c>
      <c r="L17" s="311"/>
      <c r="M17" s="527">
        <f>SUM(G17:L17)</f>
        <v>20</v>
      </c>
      <c r="N17" s="528"/>
      <c r="O17" s="45"/>
    </row>
    <row r="18" spans="1:18" ht="13.5" thickBot="1" x14ac:dyDescent="0.25">
      <c r="A18" s="36"/>
      <c r="B18" s="558" t="str">
        <f>Januar!$B$18</f>
        <v>Normal arbeidstid pr dag er timer:</v>
      </c>
      <c r="C18" s="559"/>
      <c r="D18" s="559"/>
      <c r="E18" s="560"/>
      <c r="F18" s="322">
        <f>Januar!$F$18</f>
        <v>0.3125</v>
      </c>
      <c r="G18" s="138">
        <f>$F$18*G17</f>
        <v>0.9375</v>
      </c>
      <c r="H18" s="136">
        <f>$F$18*H17</f>
        <v>1.5625</v>
      </c>
      <c r="I18" s="136">
        <f>$F$18*I17</f>
        <v>1.5625</v>
      </c>
      <c r="J18" s="136">
        <f>$F$18*J17</f>
        <v>1.5625</v>
      </c>
      <c r="K18" s="136">
        <f>$F$18*K17</f>
        <v>0.625</v>
      </c>
      <c r="L18" s="216"/>
      <c r="M18" s="549"/>
      <c r="N18" s="550"/>
    </row>
    <row r="19" spans="1:18" ht="13.5" thickBot="1" x14ac:dyDescent="0.25">
      <c r="B19" s="551" t="s">
        <v>75</v>
      </c>
      <c r="C19" s="552"/>
      <c r="D19" s="552"/>
      <c r="E19" s="552"/>
      <c r="F19" s="552"/>
      <c r="G19" s="135">
        <f>SUM(N31:N35)</f>
        <v>0</v>
      </c>
      <c r="H19" s="135">
        <f>SUM(N36:N42)</f>
        <v>0</v>
      </c>
      <c r="I19" s="135">
        <f>SUM(N43:N49)</f>
        <v>0</v>
      </c>
      <c r="J19" s="135">
        <f>SUM(N50:N56)</f>
        <v>0</v>
      </c>
      <c r="K19" s="135">
        <f>SUM(N57:N58)</f>
        <v>0</v>
      </c>
      <c r="L19" s="314"/>
      <c r="M19" s="561">
        <f>SUM(G19:L19)</f>
        <v>0</v>
      </c>
      <c r="N19" s="562"/>
      <c r="O19" s="49"/>
    </row>
    <row r="20" spans="1:18" x14ac:dyDescent="0.2">
      <c r="B20" s="242"/>
      <c r="C20" s="242"/>
      <c r="D20" s="242"/>
      <c r="E20" s="242"/>
      <c r="F20" s="242"/>
      <c r="G20" s="50"/>
      <c r="H20" s="50"/>
      <c r="I20" s="50"/>
      <c r="J20" s="50"/>
      <c r="K20" s="245"/>
      <c r="L20" s="245"/>
      <c r="M20" s="45"/>
      <c r="N20" s="45"/>
      <c r="O20" s="49"/>
    </row>
    <row r="21" spans="1:18" ht="13.5" thickBot="1" x14ac:dyDescent="0.25">
      <c r="A21" s="495" t="s">
        <v>182</v>
      </c>
      <c r="B21" s="496"/>
      <c r="C21" s="496"/>
      <c r="D21" s="496"/>
      <c r="I21" s="50"/>
      <c r="J21" s="50"/>
      <c r="K21" s="50"/>
      <c r="L21" s="50"/>
      <c r="M21" s="50"/>
      <c r="N21" s="50"/>
      <c r="O21" s="51"/>
    </row>
    <row r="22" spans="1:18" x14ac:dyDescent="0.2">
      <c r="A22" s="567"/>
      <c r="B22" s="498"/>
      <c r="C22" s="498"/>
      <c r="D22" s="498"/>
      <c r="E22" s="498"/>
      <c r="F22" s="498"/>
      <c r="G22" s="498"/>
      <c r="H22" s="498"/>
      <c r="I22" s="498"/>
      <c r="J22" s="498"/>
      <c r="K22" s="498"/>
      <c r="L22" s="498"/>
      <c r="M22" s="498"/>
      <c r="N22" s="498"/>
      <c r="O22" s="499"/>
    </row>
    <row r="23" spans="1:18" x14ac:dyDescent="0.2">
      <c r="A23" s="500"/>
      <c r="B23" s="501"/>
      <c r="C23" s="501"/>
      <c r="D23" s="501"/>
      <c r="E23" s="501"/>
      <c r="F23" s="501"/>
      <c r="G23" s="501"/>
      <c r="H23" s="501"/>
      <c r="I23" s="501"/>
      <c r="J23" s="501"/>
      <c r="K23" s="501"/>
      <c r="L23" s="501"/>
      <c r="M23" s="501"/>
      <c r="N23" s="501"/>
      <c r="O23" s="502"/>
    </row>
    <row r="24" spans="1:18" x14ac:dyDescent="0.2">
      <c r="A24" s="500"/>
      <c r="B24" s="501"/>
      <c r="C24" s="501"/>
      <c r="D24" s="501"/>
      <c r="E24" s="501"/>
      <c r="F24" s="501"/>
      <c r="G24" s="501"/>
      <c r="H24" s="501"/>
      <c r="I24" s="501"/>
      <c r="J24" s="501"/>
      <c r="K24" s="501"/>
      <c r="L24" s="501"/>
      <c r="M24" s="501"/>
      <c r="N24" s="501"/>
      <c r="O24" s="502"/>
    </row>
    <row r="25" spans="1:18" x14ac:dyDescent="0.2">
      <c r="A25" s="500"/>
      <c r="B25" s="501"/>
      <c r="C25" s="501"/>
      <c r="D25" s="501"/>
      <c r="E25" s="501"/>
      <c r="F25" s="501"/>
      <c r="G25" s="501"/>
      <c r="H25" s="501"/>
      <c r="I25" s="501"/>
      <c r="J25" s="501"/>
      <c r="K25" s="501"/>
      <c r="L25" s="501"/>
      <c r="M25" s="501"/>
      <c r="N25" s="501"/>
      <c r="O25" s="502"/>
      <c r="Q25" s="33"/>
      <c r="R25" s="33"/>
    </row>
    <row r="26" spans="1:18" ht="13.5" thickBot="1" x14ac:dyDescent="0.25">
      <c r="A26" s="503"/>
      <c r="B26" s="504"/>
      <c r="C26" s="504"/>
      <c r="D26" s="504"/>
      <c r="E26" s="504"/>
      <c r="F26" s="504"/>
      <c r="G26" s="504"/>
      <c r="H26" s="504"/>
      <c r="I26" s="504"/>
      <c r="J26" s="504"/>
      <c r="K26" s="504"/>
      <c r="L26" s="504"/>
      <c r="M26" s="504"/>
      <c r="N26" s="504"/>
      <c r="O26" s="505"/>
      <c r="Q26" s="33"/>
      <c r="R26" s="33"/>
    </row>
    <row r="27" spans="1:18" ht="13.5" thickBot="1" x14ac:dyDescent="0.25">
      <c r="A27" s="241"/>
      <c r="B27" s="241"/>
      <c r="C27" s="241"/>
      <c r="D27" s="241"/>
      <c r="E27" s="241"/>
      <c r="F27" s="241"/>
      <c r="G27" s="241"/>
      <c r="H27" s="241"/>
      <c r="I27" s="241"/>
      <c r="J27" s="241"/>
      <c r="K27" s="241"/>
      <c r="L27" s="241"/>
      <c r="M27" s="241"/>
      <c r="N27" s="241"/>
      <c r="O27" s="241"/>
      <c r="Q27" s="33"/>
      <c r="R27" s="33"/>
    </row>
    <row r="28" spans="1:18" ht="13.5" x14ac:dyDescent="0.25">
      <c r="A28" s="52"/>
      <c r="B28" s="53"/>
      <c r="C28" s="543" t="s">
        <v>26</v>
      </c>
      <c r="D28" s="543"/>
      <c r="E28" s="544"/>
      <c r="F28" s="532" t="s">
        <v>14</v>
      </c>
      <c r="G28" s="533"/>
      <c r="H28" s="568"/>
      <c r="I28" s="534" t="s">
        <v>73</v>
      </c>
      <c r="J28" s="535"/>
      <c r="K28" s="536"/>
      <c r="L28" s="545" t="str">
        <f>Januar!$L$28</f>
        <v xml:space="preserve">Overtid </v>
      </c>
      <c r="M28" s="546"/>
      <c r="N28" s="547"/>
      <c r="O28" s="54" t="s">
        <v>6</v>
      </c>
      <c r="Q28" s="33"/>
      <c r="R28" s="33"/>
    </row>
    <row r="29" spans="1:18" ht="13.5" thickBot="1" x14ac:dyDescent="0.25">
      <c r="A29" s="55" t="s">
        <v>1</v>
      </c>
      <c r="B29" s="56" t="s">
        <v>3</v>
      </c>
      <c r="C29" s="57" t="s">
        <v>4</v>
      </c>
      <c r="D29" s="57" t="s">
        <v>5</v>
      </c>
      <c r="E29" s="57" t="s">
        <v>2</v>
      </c>
      <c r="F29" s="58" t="s">
        <v>4</v>
      </c>
      <c r="G29" s="59" t="s">
        <v>5</v>
      </c>
      <c r="H29" s="60" t="s">
        <v>2</v>
      </c>
      <c r="I29" s="61" t="s">
        <v>5</v>
      </c>
      <c r="J29" s="62" t="s">
        <v>4</v>
      </c>
      <c r="K29" s="63" t="s">
        <v>2</v>
      </c>
      <c r="L29" s="64" t="s">
        <v>4</v>
      </c>
      <c r="M29" s="64" t="s">
        <v>5</v>
      </c>
      <c r="N29" s="64" t="s">
        <v>2</v>
      </c>
      <c r="O29" s="65"/>
      <c r="Q29" s="33"/>
      <c r="R29" s="33"/>
    </row>
    <row r="30" spans="1:18" ht="13.5" x14ac:dyDescent="0.25">
      <c r="A30" s="93"/>
      <c r="B30" s="94"/>
      <c r="C30" s="69"/>
      <c r="D30" s="69"/>
      <c r="E30" s="70"/>
      <c r="F30" s="71"/>
      <c r="G30" s="72"/>
      <c r="H30" s="72"/>
      <c r="I30" s="95"/>
      <c r="J30" s="96"/>
      <c r="K30" s="97"/>
      <c r="L30" s="68"/>
      <c r="M30" s="69"/>
      <c r="N30" s="70"/>
      <c r="O30" s="75"/>
      <c r="Q30" s="33"/>
      <c r="R30" s="33"/>
    </row>
    <row r="31" spans="1:18" x14ac:dyDescent="0.2">
      <c r="A31" s="327">
        <f>Januar!$A$61+1</f>
        <v>41305</v>
      </c>
      <c r="B31" s="345" t="s">
        <v>9</v>
      </c>
      <c r="C31" s="346"/>
      <c r="D31" s="346"/>
      <c r="E31" s="341">
        <f t="shared" ref="E31:E55" si="0">SUM(D31-C31)</f>
        <v>0</v>
      </c>
      <c r="F31" s="331"/>
      <c r="G31" s="332"/>
      <c r="H31" s="342">
        <f t="shared" ref="H31:H55" si="1">SUM(G31-F31)</f>
        <v>0</v>
      </c>
      <c r="I31" s="334"/>
      <c r="J31" s="335"/>
      <c r="K31" s="343">
        <f t="shared" ref="K31:K47" si="2">SUM(J31-I31)</f>
        <v>0</v>
      </c>
      <c r="L31" s="337"/>
      <c r="M31" s="338"/>
      <c r="N31" s="344">
        <f t="shared" ref="N31:N55" si="3">SUM(M31-L31)</f>
        <v>0</v>
      </c>
      <c r="O31" s="31" t="s">
        <v>31</v>
      </c>
      <c r="Q31" s="33"/>
      <c r="R31" s="33"/>
    </row>
    <row r="32" spans="1:18" x14ac:dyDescent="0.2">
      <c r="A32" s="327">
        <f>A31+1</f>
        <v>41306</v>
      </c>
      <c r="B32" s="345" t="s">
        <v>10</v>
      </c>
      <c r="C32" s="346"/>
      <c r="D32" s="346"/>
      <c r="E32" s="341">
        <f t="shared" si="0"/>
        <v>0</v>
      </c>
      <c r="F32" s="331"/>
      <c r="G32" s="332"/>
      <c r="H32" s="342">
        <f t="shared" si="1"/>
        <v>0</v>
      </c>
      <c r="I32" s="334"/>
      <c r="J32" s="335"/>
      <c r="K32" s="343">
        <f t="shared" si="2"/>
        <v>0</v>
      </c>
      <c r="L32" s="337"/>
      <c r="M32" s="338"/>
      <c r="N32" s="344">
        <f t="shared" si="3"/>
        <v>0</v>
      </c>
      <c r="O32" s="31"/>
      <c r="Q32" s="33"/>
      <c r="R32" s="33"/>
    </row>
    <row r="33" spans="1:19" s="98" customFormat="1" x14ac:dyDescent="0.2">
      <c r="A33" s="327">
        <f t="shared" ref="A33:A58" si="4">A32+1</f>
        <v>41307</v>
      </c>
      <c r="B33" s="345" t="s">
        <v>11</v>
      </c>
      <c r="C33" s="346"/>
      <c r="D33" s="346"/>
      <c r="E33" s="341">
        <f t="shared" si="0"/>
        <v>0</v>
      </c>
      <c r="F33" s="331"/>
      <c r="G33" s="332"/>
      <c r="H33" s="342">
        <f t="shared" si="1"/>
        <v>0</v>
      </c>
      <c r="I33" s="334"/>
      <c r="J33" s="335"/>
      <c r="K33" s="343">
        <f t="shared" si="2"/>
        <v>0</v>
      </c>
      <c r="L33" s="337"/>
      <c r="M33" s="338"/>
      <c r="N33" s="344">
        <f t="shared" si="3"/>
        <v>0</v>
      </c>
      <c r="O33" s="31"/>
      <c r="Q33" s="114"/>
      <c r="R33" s="114"/>
    </row>
    <row r="34" spans="1:19" x14ac:dyDescent="0.2">
      <c r="A34" s="277">
        <f t="shared" si="4"/>
        <v>41308</v>
      </c>
      <c r="B34" s="293" t="s">
        <v>12</v>
      </c>
      <c r="C34" s="324"/>
      <c r="D34" s="324"/>
      <c r="E34" s="281">
        <f t="shared" si="0"/>
        <v>0</v>
      </c>
      <c r="F34" s="282"/>
      <c r="G34" s="283"/>
      <c r="H34" s="284">
        <f t="shared" si="1"/>
        <v>0</v>
      </c>
      <c r="I34" s="285"/>
      <c r="J34" s="286"/>
      <c r="K34" s="287">
        <f t="shared" si="2"/>
        <v>0</v>
      </c>
      <c r="L34" s="288"/>
      <c r="M34" s="289"/>
      <c r="N34" s="290">
        <f t="shared" si="3"/>
        <v>0</v>
      </c>
      <c r="O34" s="291"/>
      <c r="Q34" s="33"/>
      <c r="R34" s="33"/>
    </row>
    <row r="35" spans="1:19" x14ac:dyDescent="0.2">
      <c r="A35" s="277">
        <f t="shared" si="4"/>
        <v>41309</v>
      </c>
      <c r="B35" s="293" t="s">
        <v>13</v>
      </c>
      <c r="C35" s="324"/>
      <c r="D35" s="324"/>
      <c r="E35" s="303">
        <f t="shared" si="0"/>
        <v>0</v>
      </c>
      <c r="F35" s="282"/>
      <c r="G35" s="283"/>
      <c r="H35" s="294">
        <f t="shared" si="1"/>
        <v>0</v>
      </c>
      <c r="I35" s="285"/>
      <c r="J35" s="286"/>
      <c r="K35" s="295">
        <f t="shared" si="2"/>
        <v>0</v>
      </c>
      <c r="L35" s="288"/>
      <c r="M35" s="289"/>
      <c r="N35" s="296">
        <f t="shared" si="3"/>
        <v>0</v>
      </c>
      <c r="O35" s="291"/>
    </row>
    <row r="36" spans="1:19" x14ac:dyDescent="0.2">
      <c r="A36" s="327">
        <f t="shared" si="4"/>
        <v>41310</v>
      </c>
      <c r="B36" s="345" t="s">
        <v>7</v>
      </c>
      <c r="C36" s="346"/>
      <c r="D36" s="346"/>
      <c r="E36" s="330">
        <f>SUM(D36-C36)</f>
        <v>0</v>
      </c>
      <c r="F36" s="331"/>
      <c r="G36" s="332"/>
      <c r="H36" s="347">
        <f>SUM(G36-F36)</f>
        <v>0</v>
      </c>
      <c r="I36" s="334"/>
      <c r="J36" s="335"/>
      <c r="K36" s="336">
        <f t="shared" si="2"/>
        <v>0</v>
      </c>
      <c r="L36" s="337"/>
      <c r="M36" s="338"/>
      <c r="N36" s="339">
        <f>SUM(M36-L36)</f>
        <v>0</v>
      </c>
      <c r="O36" s="31" t="s">
        <v>32</v>
      </c>
    </row>
    <row r="37" spans="1:19" x14ac:dyDescent="0.2">
      <c r="A37" s="327">
        <f t="shared" si="4"/>
        <v>41311</v>
      </c>
      <c r="B37" s="345" t="s">
        <v>8</v>
      </c>
      <c r="C37" s="346"/>
      <c r="D37" s="346"/>
      <c r="E37" s="341">
        <f t="shared" si="0"/>
        <v>0</v>
      </c>
      <c r="F37" s="331"/>
      <c r="G37" s="332"/>
      <c r="H37" s="342">
        <f t="shared" si="1"/>
        <v>0</v>
      </c>
      <c r="I37" s="334"/>
      <c r="J37" s="335"/>
      <c r="K37" s="336">
        <f t="shared" si="2"/>
        <v>0</v>
      </c>
      <c r="L37" s="337"/>
      <c r="M37" s="338"/>
      <c r="N37" s="344">
        <f t="shared" si="3"/>
        <v>0</v>
      </c>
      <c r="O37" s="31"/>
    </row>
    <row r="38" spans="1:19" x14ac:dyDescent="0.2">
      <c r="A38" s="327">
        <f t="shared" si="4"/>
        <v>41312</v>
      </c>
      <c r="B38" s="345" t="s">
        <v>9</v>
      </c>
      <c r="C38" s="346"/>
      <c r="D38" s="346"/>
      <c r="E38" s="341">
        <f t="shared" si="0"/>
        <v>0</v>
      </c>
      <c r="F38" s="331"/>
      <c r="G38" s="332"/>
      <c r="H38" s="342">
        <f t="shared" si="1"/>
        <v>0</v>
      </c>
      <c r="I38" s="334"/>
      <c r="J38" s="335"/>
      <c r="K38" s="343">
        <f t="shared" si="2"/>
        <v>0</v>
      </c>
      <c r="L38" s="337"/>
      <c r="M38" s="338"/>
      <c r="N38" s="344">
        <f t="shared" si="3"/>
        <v>0</v>
      </c>
      <c r="O38" s="31"/>
    </row>
    <row r="39" spans="1:19" x14ac:dyDescent="0.2">
      <c r="A39" s="327">
        <f t="shared" si="4"/>
        <v>41313</v>
      </c>
      <c r="B39" s="345" t="s">
        <v>10</v>
      </c>
      <c r="C39" s="346"/>
      <c r="D39" s="346"/>
      <c r="E39" s="341">
        <f t="shared" si="0"/>
        <v>0</v>
      </c>
      <c r="F39" s="331"/>
      <c r="G39" s="332"/>
      <c r="H39" s="342">
        <f t="shared" si="1"/>
        <v>0</v>
      </c>
      <c r="I39" s="334"/>
      <c r="J39" s="335"/>
      <c r="K39" s="343">
        <f t="shared" si="2"/>
        <v>0</v>
      </c>
      <c r="L39" s="337"/>
      <c r="M39" s="338"/>
      <c r="N39" s="344">
        <f t="shared" si="3"/>
        <v>0</v>
      </c>
      <c r="O39" s="31"/>
    </row>
    <row r="40" spans="1:19" s="98" customFormat="1" x14ac:dyDescent="0.2">
      <c r="A40" s="327">
        <f t="shared" si="4"/>
        <v>41314</v>
      </c>
      <c r="B40" s="345" t="s">
        <v>11</v>
      </c>
      <c r="C40" s="346"/>
      <c r="D40" s="346"/>
      <c r="E40" s="341">
        <f t="shared" si="0"/>
        <v>0</v>
      </c>
      <c r="F40" s="331"/>
      <c r="G40" s="332"/>
      <c r="H40" s="342">
        <f t="shared" si="1"/>
        <v>0</v>
      </c>
      <c r="I40" s="334"/>
      <c r="J40" s="335"/>
      <c r="K40" s="343">
        <f t="shared" si="2"/>
        <v>0</v>
      </c>
      <c r="L40" s="337"/>
      <c r="M40" s="338"/>
      <c r="N40" s="344">
        <f t="shared" si="3"/>
        <v>0</v>
      </c>
      <c r="O40" s="31"/>
    </row>
    <row r="41" spans="1:19" x14ac:dyDescent="0.2">
      <c r="A41" s="277">
        <f t="shared" si="4"/>
        <v>41315</v>
      </c>
      <c r="B41" s="293" t="s">
        <v>12</v>
      </c>
      <c r="C41" s="324"/>
      <c r="D41" s="324"/>
      <c r="E41" s="281">
        <f t="shared" si="0"/>
        <v>0</v>
      </c>
      <c r="F41" s="282"/>
      <c r="G41" s="283"/>
      <c r="H41" s="284">
        <f t="shared" si="1"/>
        <v>0</v>
      </c>
      <c r="I41" s="285"/>
      <c r="J41" s="286"/>
      <c r="K41" s="287">
        <f t="shared" si="2"/>
        <v>0</v>
      </c>
      <c r="L41" s="288"/>
      <c r="M41" s="289"/>
      <c r="N41" s="290">
        <f t="shared" si="3"/>
        <v>0</v>
      </c>
      <c r="O41" s="291"/>
    </row>
    <row r="42" spans="1:19" x14ac:dyDescent="0.2">
      <c r="A42" s="277">
        <f t="shared" si="4"/>
        <v>41316</v>
      </c>
      <c r="B42" s="293" t="s">
        <v>13</v>
      </c>
      <c r="C42" s="324"/>
      <c r="D42" s="324"/>
      <c r="E42" s="303">
        <f>SUM(D42-C42)</f>
        <v>0</v>
      </c>
      <c r="F42" s="282"/>
      <c r="G42" s="283"/>
      <c r="H42" s="294">
        <f>SUM(G42-F42)</f>
        <v>0</v>
      </c>
      <c r="I42" s="285"/>
      <c r="J42" s="286"/>
      <c r="K42" s="295">
        <f>SUM(J42-I42)</f>
        <v>0</v>
      </c>
      <c r="L42" s="288"/>
      <c r="M42" s="289"/>
      <c r="N42" s="296">
        <f>SUM(M42-L42)</f>
        <v>0</v>
      </c>
      <c r="O42" s="291"/>
    </row>
    <row r="43" spans="1:19" x14ac:dyDescent="0.2">
      <c r="A43" s="327">
        <f t="shared" si="4"/>
        <v>41317</v>
      </c>
      <c r="B43" s="345" t="s">
        <v>7</v>
      </c>
      <c r="C43" s="346"/>
      <c r="D43" s="346"/>
      <c r="E43" s="330">
        <f>SUM(D43-C43)</f>
        <v>0</v>
      </c>
      <c r="F43" s="331"/>
      <c r="G43" s="332"/>
      <c r="H43" s="347">
        <f>SUM(G43-F43)</f>
        <v>0</v>
      </c>
      <c r="I43" s="334"/>
      <c r="J43" s="335"/>
      <c r="K43" s="336">
        <f>SUM(J43-I43)</f>
        <v>0</v>
      </c>
      <c r="L43" s="337"/>
      <c r="M43" s="338"/>
      <c r="N43" s="339">
        <f>SUM(M43-L43)</f>
        <v>0</v>
      </c>
      <c r="O43" s="31" t="s">
        <v>33</v>
      </c>
    </row>
    <row r="44" spans="1:19" x14ac:dyDescent="0.2">
      <c r="A44" s="327">
        <f t="shared" si="4"/>
        <v>41318</v>
      </c>
      <c r="B44" s="345" t="s">
        <v>8</v>
      </c>
      <c r="C44" s="346"/>
      <c r="D44" s="346"/>
      <c r="E44" s="341">
        <f t="shared" si="0"/>
        <v>0</v>
      </c>
      <c r="F44" s="331"/>
      <c r="G44" s="332"/>
      <c r="H44" s="342">
        <f t="shared" si="1"/>
        <v>0</v>
      </c>
      <c r="I44" s="334"/>
      <c r="J44" s="335"/>
      <c r="K44" s="343">
        <f t="shared" si="2"/>
        <v>0</v>
      </c>
      <c r="L44" s="337"/>
      <c r="M44" s="338"/>
      <c r="N44" s="344">
        <f t="shared" si="3"/>
        <v>0</v>
      </c>
      <c r="O44" s="31"/>
    </row>
    <row r="45" spans="1:19" x14ac:dyDescent="0.2">
      <c r="A45" s="327">
        <f t="shared" si="4"/>
        <v>41319</v>
      </c>
      <c r="B45" s="345" t="s">
        <v>9</v>
      </c>
      <c r="C45" s="346"/>
      <c r="D45" s="346"/>
      <c r="E45" s="341">
        <f t="shared" si="0"/>
        <v>0</v>
      </c>
      <c r="F45" s="331"/>
      <c r="G45" s="332"/>
      <c r="H45" s="342">
        <f t="shared" si="1"/>
        <v>0</v>
      </c>
      <c r="I45" s="334"/>
      <c r="J45" s="335"/>
      <c r="K45" s="343">
        <f t="shared" si="2"/>
        <v>0</v>
      </c>
      <c r="L45" s="337"/>
      <c r="M45" s="338"/>
      <c r="N45" s="344">
        <f t="shared" si="3"/>
        <v>0</v>
      </c>
      <c r="O45" s="31"/>
    </row>
    <row r="46" spans="1:19" x14ac:dyDescent="0.2">
      <c r="A46" s="327">
        <f t="shared" si="4"/>
        <v>41320</v>
      </c>
      <c r="B46" s="345" t="s">
        <v>10</v>
      </c>
      <c r="C46" s="346"/>
      <c r="D46" s="346"/>
      <c r="E46" s="341">
        <f t="shared" si="0"/>
        <v>0</v>
      </c>
      <c r="F46" s="331"/>
      <c r="G46" s="332"/>
      <c r="H46" s="342">
        <f t="shared" si="1"/>
        <v>0</v>
      </c>
      <c r="I46" s="334"/>
      <c r="J46" s="335"/>
      <c r="K46" s="343">
        <f t="shared" si="2"/>
        <v>0</v>
      </c>
      <c r="L46" s="337"/>
      <c r="M46" s="338"/>
      <c r="N46" s="344">
        <f t="shared" si="3"/>
        <v>0</v>
      </c>
      <c r="O46" s="31"/>
    </row>
    <row r="47" spans="1:19" s="98" customFormat="1" x14ac:dyDescent="0.2">
      <c r="A47" s="327">
        <f t="shared" si="4"/>
        <v>41321</v>
      </c>
      <c r="B47" s="345" t="s">
        <v>11</v>
      </c>
      <c r="C47" s="346"/>
      <c r="D47" s="346"/>
      <c r="E47" s="341">
        <f t="shared" si="0"/>
        <v>0</v>
      </c>
      <c r="F47" s="331"/>
      <c r="G47" s="332"/>
      <c r="H47" s="342">
        <f t="shared" si="1"/>
        <v>0</v>
      </c>
      <c r="I47" s="334"/>
      <c r="J47" s="335"/>
      <c r="K47" s="343">
        <f t="shared" si="2"/>
        <v>0</v>
      </c>
      <c r="L47" s="337"/>
      <c r="M47" s="338"/>
      <c r="N47" s="344">
        <f t="shared" si="3"/>
        <v>0</v>
      </c>
      <c r="O47" s="31"/>
      <c r="S47" s="35"/>
    </row>
    <row r="48" spans="1:19" x14ac:dyDescent="0.2">
      <c r="A48" s="277">
        <f t="shared" si="4"/>
        <v>41322</v>
      </c>
      <c r="B48" s="293" t="s">
        <v>12</v>
      </c>
      <c r="C48" s="324"/>
      <c r="D48" s="324"/>
      <c r="E48" s="281">
        <f t="shared" si="0"/>
        <v>0</v>
      </c>
      <c r="F48" s="282"/>
      <c r="G48" s="283"/>
      <c r="H48" s="284">
        <f t="shared" si="1"/>
        <v>0</v>
      </c>
      <c r="I48" s="285"/>
      <c r="J48" s="286"/>
      <c r="K48" s="287">
        <f t="shared" ref="K48:K57" si="5">SUM(J48-I48)</f>
        <v>0</v>
      </c>
      <c r="L48" s="288"/>
      <c r="M48" s="289"/>
      <c r="N48" s="290">
        <f t="shared" si="3"/>
        <v>0</v>
      </c>
      <c r="O48" s="291"/>
    </row>
    <row r="49" spans="1:15" x14ac:dyDescent="0.2">
      <c r="A49" s="277">
        <f t="shared" si="4"/>
        <v>41323</v>
      </c>
      <c r="B49" s="293" t="s">
        <v>13</v>
      </c>
      <c r="C49" s="324"/>
      <c r="D49" s="324"/>
      <c r="E49" s="303">
        <f>SUM(D49-C49)</f>
        <v>0</v>
      </c>
      <c r="F49" s="282"/>
      <c r="G49" s="283"/>
      <c r="H49" s="294">
        <f>SUM(G49-F49)</f>
        <v>0</v>
      </c>
      <c r="I49" s="285"/>
      <c r="J49" s="286"/>
      <c r="K49" s="295">
        <f t="shared" si="5"/>
        <v>0</v>
      </c>
      <c r="L49" s="288"/>
      <c r="M49" s="289"/>
      <c r="N49" s="296">
        <f>SUM(M49-L49)</f>
        <v>0</v>
      </c>
      <c r="O49" s="291"/>
    </row>
    <row r="50" spans="1:15" x14ac:dyDescent="0.2">
      <c r="A50" s="327">
        <f t="shared" si="4"/>
        <v>41324</v>
      </c>
      <c r="B50" s="345" t="s">
        <v>7</v>
      </c>
      <c r="C50" s="346"/>
      <c r="D50" s="346"/>
      <c r="E50" s="330">
        <f>SUM(D50-C50)</f>
        <v>0</v>
      </c>
      <c r="F50" s="331"/>
      <c r="G50" s="332"/>
      <c r="H50" s="347">
        <f>SUM(G50-F50)</f>
        <v>0</v>
      </c>
      <c r="I50" s="334"/>
      <c r="J50" s="335"/>
      <c r="K50" s="336">
        <f t="shared" si="5"/>
        <v>0</v>
      </c>
      <c r="L50" s="337"/>
      <c r="M50" s="338"/>
      <c r="N50" s="339">
        <f>SUM(M50-L50)</f>
        <v>0</v>
      </c>
      <c r="O50" s="31" t="s">
        <v>78</v>
      </c>
    </row>
    <row r="51" spans="1:15" x14ac:dyDescent="0.2">
      <c r="A51" s="327">
        <f t="shared" si="4"/>
        <v>41325</v>
      </c>
      <c r="B51" s="345" t="s">
        <v>8</v>
      </c>
      <c r="C51" s="346"/>
      <c r="D51" s="346"/>
      <c r="E51" s="341">
        <f t="shared" si="0"/>
        <v>0</v>
      </c>
      <c r="F51" s="331"/>
      <c r="G51" s="332"/>
      <c r="H51" s="342">
        <f t="shared" si="1"/>
        <v>0</v>
      </c>
      <c r="I51" s="334"/>
      <c r="J51" s="335"/>
      <c r="K51" s="343">
        <f t="shared" si="5"/>
        <v>0</v>
      </c>
      <c r="L51" s="337"/>
      <c r="M51" s="338"/>
      <c r="N51" s="344">
        <f t="shared" si="3"/>
        <v>0</v>
      </c>
      <c r="O51" s="31"/>
    </row>
    <row r="52" spans="1:15" x14ac:dyDescent="0.2">
      <c r="A52" s="327">
        <f t="shared" si="4"/>
        <v>41326</v>
      </c>
      <c r="B52" s="345" t="s">
        <v>9</v>
      </c>
      <c r="C52" s="346"/>
      <c r="D52" s="346"/>
      <c r="E52" s="341">
        <f t="shared" si="0"/>
        <v>0</v>
      </c>
      <c r="F52" s="331"/>
      <c r="G52" s="332"/>
      <c r="H52" s="342">
        <f t="shared" si="1"/>
        <v>0</v>
      </c>
      <c r="I52" s="334"/>
      <c r="J52" s="335"/>
      <c r="K52" s="343">
        <f t="shared" si="5"/>
        <v>0</v>
      </c>
      <c r="L52" s="337"/>
      <c r="M52" s="338"/>
      <c r="N52" s="344">
        <f t="shared" si="3"/>
        <v>0</v>
      </c>
      <c r="O52" s="31"/>
    </row>
    <row r="53" spans="1:15" x14ac:dyDescent="0.2">
      <c r="A53" s="327">
        <f t="shared" si="4"/>
        <v>41327</v>
      </c>
      <c r="B53" s="345" t="s">
        <v>10</v>
      </c>
      <c r="C53" s="346"/>
      <c r="D53" s="346"/>
      <c r="E53" s="341">
        <f t="shared" si="0"/>
        <v>0</v>
      </c>
      <c r="F53" s="331"/>
      <c r="G53" s="332"/>
      <c r="H53" s="342">
        <f t="shared" si="1"/>
        <v>0</v>
      </c>
      <c r="I53" s="334"/>
      <c r="J53" s="335"/>
      <c r="K53" s="343">
        <f t="shared" si="5"/>
        <v>0</v>
      </c>
      <c r="L53" s="337"/>
      <c r="M53" s="338"/>
      <c r="N53" s="344">
        <f t="shared" si="3"/>
        <v>0</v>
      </c>
      <c r="O53" s="31"/>
    </row>
    <row r="54" spans="1:15" s="98" customFormat="1" x14ac:dyDescent="0.2">
      <c r="A54" s="327">
        <f t="shared" si="4"/>
        <v>41328</v>
      </c>
      <c r="B54" s="345" t="s">
        <v>11</v>
      </c>
      <c r="C54" s="346"/>
      <c r="D54" s="346"/>
      <c r="E54" s="341">
        <f t="shared" si="0"/>
        <v>0</v>
      </c>
      <c r="F54" s="331"/>
      <c r="G54" s="332"/>
      <c r="H54" s="342">
        <f t="shared" si="1"/>
        <v>0</v>
      </c>
      <c r="I54" s="334"/>
      <c r="J54" s="335"/>
      <c r="K54" s="343">
        <f t="shared" si="5"/>
        <v>0</v>
      </c>
      <c r="L54" s="337"/>
      <c r="M54" s="338"/>
      <c r="N54" s="344">
        <f t="shared" si="3"/>
        <v>0</v>
      </c>
      <c r="O54" s="31"/>
    </row>
    <row r="55" spans="1:15" x14ac:dyDescent="0.2">
      <c r="A55" s="277">
        <f t="shared" si="4"/>
        <v>41329</v>
      </c>
      <c r="B55" s="293" t="s">
        <v>12</v>
      </c>
      <c r="C55" s="324"/>
      <c r="D55" s="324"/>
      <c r="E55" s="281">
        <f t="shared" si="0"/>
        <v>0</v>
      </c>
      <c r="F55" s="282"/>
      <c r="G55" s="283"/>
      <c r="H55" s="284">
        <f t="shared" si="1"/>
        <v>0</v>
      </c>
      <c r="I55" s="285"/>
      <c r="J55" s="286"/>
      <c r="K55" s="287">
        <f t="shared" si="5"/>
        <v>0</v>
      </c>
      <c r="L55" s="288"/>
      <c r="M55" s="289"/>
      <c r="N55" s="290">
        <f t="shared" si="3"/>
        <v>0</v>
      </c>
      <c r="O55" s="291"/>
    </row>
    <row r="56" spans="1:15" x14ac:dyDescent="0.2">
      <c r="A56" s="277">
        <f t="shared" si="4"/>
        <v>41330</v>
      </c>
      <c r="B56" s="293" t="s">
        <v>13</v>
      </c>
      <c r="C56" s="324"/>
      <c r="D56" s="324"/>
      <c r="E56" s="303">
        <f>SUM(D56-C56)</f>
        <v>0</v>
      </c>
      <c r="F56" s="282"/>
      <c r="G56" s="283"/>
      <c r="H56" s="294">
        <f>SUM(G56-F56)</f>
        <v>0</v>
      </c>
      <c r="I56" s="285"/>
      <c r="J56" s="286"/>
      <c r="K56" s="295">
        <f t="shared" si="5"/>
        <v>0</v>
      </c>
      <c r="L56" s="288"/>
      <c r="M56" s="289"/>
      <c r="N56" s="296">
        <f>SUM(M56-L56)</f>
        <v>0</v>
      </c>
      <c r="O56" s="291" t="s">
        <v>191</v>
      </c>
    </row>
    <row r="57" spans="1:15" x14ac:dyDescent="0.2">
      <c r="A57" s="327">
        <f t="shared" si="4"/>
        <v>41331</v>
      </c>
      <c r="B57" s="345" t="s">
        <v>7</v>
      </c>
      <c r="C57" s="346"/>
      <c r="D57" s="346"/>
      <c r="E57" s="330">
        <f>SUM(D57-C57)</f>
        <v>0</v>
      </c>
      <c r="F57" s="331"/>
      <c r="G57" s="332"/>
      <c r="H57" s="347">
        <f>SUM(G57-F57)</f>
        <v>0</v>
      </c>
      <c r="I57" s="334"/>
      <c r="J57" s="335"/>
      <c r="K57" s="336">
        <f t="shared" si="5"/>
        <v>0</v>
      </c>
      <c r="L57" s="337"/>
      <c r="M57" s="338"/>
      <c r="N57" s="339">
        <f>SUM(M57-L57)</f>
        <v>0</v>
      </c>
      <c r="O57" s="31" t="s">
        <v>34</v>
      </c>
    </row>
    <row r="58" spans="1:15" x14ac:dyDescent="0.2">
      <c r="A58" s="327">
        <f t="shared" si="4"/>
        <v>41332</v>
      </c>
      <c r="B58" s="345" t="s">
        <v>8</v>
      </c>
      <c r="C58" s="346"/>
      <c r="D58" s="346"/>
      <c r="E58" s="341">
        <f>SUM(D58-C58)</f>
        <v>0</v>
      </c>
      <c r="F58" s="331"/>
      <c r="G58" s="332"/>
      <c r="H58" s="342">
        <f>SUM(G58-F58)</f>
        <v>0</v>
      </c>
      <c r="I58" s="334"/>
      <c r="J58" s="335"/>
      <c r="K58" s="343">
        <f>SUM(J58-I58)</f>
        <v>0</v>
      </c>
      <c r="L58" s="337"/>
      <c r="M58" s="338"/>
      <c r="N58" s="344">
        <f>SUM(M58-L58)</f>
        <v>0</v>
      </c>
      <c r="O58" s="31"/>
    </row>
    <row r="59" spans="1:15" x14ac:dyDescent="0.2">
      <c r="A59" s="417"/>
      <c r="B59" s="430"/>
      <c r="C59" s="431"/>
      <c r="D59" s="431"/>
      <c r="E59" s="425"/>
      <c r="F59" s="418"/>
      <c r="G59" s="419"/>
      <c r="H59" s="426"/>
      <c r="I59" s="420"/>
      <c r="J59" s="421"/>
      <c r="K59" s="427"/>
      <c r="L59" s="422"/>
      <c r="M59" s="423"/>
      <c r="N59" s="428"/>
      <c r="O59" s="424"/>
    </row>
    <row r="60" spans="1:15" ht="13.5" thickBot="1" x14ac:dyDescent="0.25">
      <c r="A60" s="77"/>
      <c r="B60" s="78"/>
      <c r="C60" s="258"/>
      <c r="D60" s="258"/>
      <c r="E60" s="254"/>
      <c r="F60" s="269"/>
      <c r="G60" s="260"/>
      <c r="H60" s="260"/>
      <c r="I60" s="272"/>
      <c r="J60" s="265"/>
      <c r="K60" s="256"/>
      <c r="L60" s="271"/>
      <c r="M60" s="271"/>
      <c r="N60" s="257"/>
      <c r="O60" s="89"/>
    </row>
    <row r="61" spans="1:15" x14ac:dyDescent="0.2">
      <c r="C61" s="259"/>
      <c r="D61" s="259"/>
      <c r="E61" s="259"/>
      <c r="F61" s="259"/>
      <c r="G61" s="259"/>
      <c r="H61" s="259"/>
      <c r="I61" s="259"/>
      <c r="J61" s="259"/>
      <c r="K61" s="259"/>
      <c r="L61" s="259"/>
      <c r="M61" s="259"/>
      <c r="N61" s="259"/>
    </row>
    <row r="62" spans="1:15" x14ac:dyDescent="0.2">
      <c r="A62" s="33"/>
      <c r="B62" s="33"/>
      <c r="C62" s="33"/>
      <c r="D62" s="33"/>
      <c r="E62" s="33"/>
      <c r="F62" s="33"/>
      <c r="G62" s="33"/>
      <c r="H62" s="33"/>
      <c r="I62" s="33"/>
      <c r="J62" s="274"/>
      <c r="K62" s="33"/>
      <c r="L62" s="33"/>
      <c r="M62" s="33"/>
      <c r="N62" s="33"/>
      <c r="O62" s="33"/>
    </row>
    <row r="63" spans="1:15" s="76" customFormat="1" ht="13.5" thickBot="1" x14ac:dyDescent="0.25">
      <c r="A63" s="234"/>
      <c r="B63" s="235"/>
      <c r="C63" s="236"/>
      <c r="D63" s="236"/>
      <c r="E63" s="236"/>
      <c r="F63" s="237"/>
      <c r="G63" s="237"/>
      <c r="H63" s="237"/>
      <c r="I63" s="238"/>
      <c r="J63" s="238"/>
      <c r="K63" s="238"/>
      <c r="L63" s="239"/>
      <c r="M63" s="239"/>
      <c r="N63" s="239"/>
      <c r="O63" s="235"/>
    </row>
    <row r="64" spans="1:15" x14ac:dyDescent="0.2">
      <c r="A64" s="506" t="s">
        <v>183</v>
      </c>
      <c r="B64" s="507"/>
      <c r="C64" s="507"/>
      <c r="D64" s="507"/>
      <c r="E64" s="507"/>
      <c r="F64" s="507"/>
      <c r="G64" s="221"/>
      <c r="H64" s="221"/>
      <c r="I64" s="507" t="s">
        <v>184</v>
      </c>
      <c r="J64" s="507"/>
      <c r="K64" s="507"/>
      <c r="L64" s="507"/>
      <c r="M64" s="507"/>
      <c r="N64" s="507"/>
      <c r="O64" s="222"/>
    </row>
    <row r="65" spans="1:15" x14ac:dyDescent="0.2">
      <c r="A65" s="224"/>
      <c r="B65" s="33"/>
      <c r="C65" s="33"/>
      <c r="D65" s="33"/>
      <c r="E65" s="33"/>
      <c r="F65" s="33"/>
      <c r="G65" s="33"/>
      <c r="H65" s="33"/>
      <c r="I65" s="33"/>
      <c r="J65" s="33"/>
      <c r="K65" s="33"/>
      <c r="L65" s="33"/>
      <c r="M65" s="33"/>
      <c r="N65" s="33"/>
      <c r="O65" s="223"/>
    </row>
    <row r="66" spans="1:15" x14ac:dyDescent="0.2">
      <c r="A66" s="224"/>
      <c r="B66" s="33"/>
      <c r="C66" s="33"/>
      <c r="D66" s="33"/>
      <c r="E66" s="33"/>
      <c r="F66" s="33"/>
      <c r="G66" s="33"/>
      <c r="H66" s="33"/>
      <c r="I66" s="33"/>
      <c r="J66" s="33"/>
      <c r="K66" s="33"/>
      <c r="L66" s="33"/>
      <c r="M66" s="33"/>
      <c r="N66" s="33"/>
      <c r="O66" s="223"/>
    </row>
    <row r="67" spans="1:15" x14ac:dyDescent="0.2">
      <c r="A67" s="224"/>
      <c r="B67" s="33"/>
      <c r="C67" s="33"/>
      <c r="D67" s="33"/>
      <c r="E67" s="33"/>
      <c r="F67" s="33"/>
      <c r="G67" s="33"/>
      <c r="H67" s="33"/>
      <c r="I67" s="33"/>
      <c r="J67" s="33"/>
      <c r="K67" s="33"/>
      <c r="L67" s="33"/>
      <c r="M67" s="33"/>
      <c r="N67" s="33"/>
      <c r="O67" s="223"/>
    </row>
    <row r="68" spans="1:15" x14ac:dyDescent="0.2">
      <c r="A68" s="224"/>
      <c r="B68" s="33"/>
      <c r="C68" s="33"/>
      <c r="D68" s="33"/>
      <c r="E68" s="33"/>
      <c r="F68" s="33"/>
      <c r="G68" s="33"/>
      <c r="H68" s="33"/>
      <c r="I68" s="33"/>
      <c r="J68" s="33"/>
      <c r="K68" s="33"/>
      <c r="L68" s="33"/>
      <c r="M68" s="33"/>
      <c r="N68" s="33"/>
      <c r="O68" s="223"/>
    </row>
    <row r="69" spans="1:15" x14ac:dyDescent="0.2">
      <c r="A69" s="240"/>
      <c r="B69" s="33"/>
      <c r="C69" s="33"/>
      <c r="D69" s="33"/>
      <c r="E69" s="33"/>
      <c r="F69" s="33"/>
      <c r="G69" s="33"/>
      <c r="H69" s="33"/>
      <c r="I69" s="541"/>
      <c r="J69" s="541"/>
      <c r="K69" s="33"/>
      <c r="L69" s="33"/>
      <c r="M69" s="33"/>
      <c r="N69" s="33"/>
      <c r="O69" s="223"/>
    </row>
    <row r="70" spans="1:15" ht="13.5" thickBot="1" x14ac:dyDescent="0.25">
      <c r="A70" s="225" t="s">
        <v>1</v>
      </c>
      <c r="B70" s="537" t="s">
        <v>185</v>
      </c>
      <c r="C70" s="537"/>
      <c r="D70" s="537"/>
      <c r="E70" s="537"/>
      <c r="F70" s="538"/>
      <c r="G70" s="539"/>
      <c r="H70" s="226"/>
      <c r="I70" s="227" t="s">
        <v>1</v>
      </c>
      <c r="J70" s="537" t="s">
        <v>185</v>
      </c>
      <c r="K70" s="537"/>
      <c r="L70" s="537"/>
      <c r="M70" s="537"/>
      <c r="N70" s="538"/>
      <c r="O70" s="540"/>
    </row>
  </sheetData>
  <sheetProtection algorithmName="SHA-512" hashValue="FDupz5dEfGuwVaLceAOorw1gJT+udu4Yxj7bZIk8S/r/5tnU9IQF4B8CZ9+ZRAiopB3BQ/8ErV9v5kj7TAotFA==" saltValue="FPwbxeK2QWDpchom1zeluQ==" spinCount="100000" sheet="1" selectLockedCells="1"/>
  <mergeCells count="47">
    <mergeCell ref="G6:L6"/>
    <mergeCell ref="B11:F11"/>
    <mergeCell ref="M8:N8"/>
    <mergeCell ref="B13:F13"/>
    <mergeCell ref="B12:F12"/>
    <mergeCell ref="B10:F10"/>
    <mergeCell ref="E9:F9"/>
    <mergeCell ref="B9:C9"/>
    <mergeCell ref="M9:N9"/>
    <mergeCell ref="B70:G70"/>
    <mergeCell ref="J70:O70"/>
    <mergeCell ref="I69:J69"/>
    <mergeCell ref="A21:D21"/>
    <mergeCell ref="A22:O26"/>
    <mergeCell ref="A64:F64"/>
    <mergeCell ref="I64:N64"/>
    <mergeCell ref="L28:N28"/>
    <mergeCell ref="C28:E28"/>
    <mergeCell ref="F28:H28"/>
    <mergeCell ref="I28:K28"/>
    <mergeCell ref="M1:N1"/>
    <mergeCell ref="M2:N2"/>
    <mergeCell ref="B1:L1"/>
    <mergeCell ref="B2:L2"/>
    <mergeCell ref="M14:N14"/>
    <mergeCell ref="M11:N11"/>
    <mergeCell ref="M10:N10"/>
    <mergeCell ref="M12:N12"/>
    <mergeCell ref="M13:N13"/>
    <mergeCell ref="B14:F14"/>
    <mergeCell ref="B4:L4"/>
    <mergeCell ref="M4:N4"/>
    <mergeCell ref="B5:L5"/>
    <mergeCell ref="M5:N5"/>
    <mergeCell ref="M6:N6"/>
    <mergeCell ref="E6:F6"/>
    <mergeCell ref="M16:N16"/>
    <mergeCell ref="M18:N18"/>
    <mergeCell ref="B19:F19"/>
    <mergeCell ref="M15:N15"/>
    <mergeCell ref="G15:L15"/>
    <mergeCell ref="B16:F16"/>
    <mergeCell ref="B15:F15"/>
    <mergeCell ref="B18:E18"/>
    <mergeCell ref="M17:N17"/>
    <mergeCell ref="B17:F17"/>
    <mergeCell ref="M19:N19"/>
  </mergeCells>
  <phoneticPr fontId="0" type="noConversion"/>
  <pageMargins left="0.19685039370078741" right="0.19685039370078741" top="0.70866141732283472" bottom="0.23622047244094491" header="0.23622047244094491" footer="0.23622047244094491"/>
  <pageSetup paperSize="9" scale="80" orientation="portrait" horizontalDpi="300" verticalDpi="300" r:id="rId1"/>
  <headerFooter alignWithMargins="0">
    <oddHeader>&amp;L&amp;F&amp;C&amp;D&amp;R&amp;A</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pageSetUpPr fitToPage="1"/>
  </sheetPr>
  <dimension ref="A1:S70"/>
  <sheetViews>
    <sheetView zoomScale="62" zoomScaleNormal="62" zoomScalePageLayoutView="70" workbookViewId="0">
      <selection activeCell="C31" sqref="C31"/>
    </sheetView>
  </sheetViews>
  <sheetFormatPr baseColWidth="10" defaultColWidth="10.7109375" defaultRowHeight="12.75" x14ac:dyDescent="0.2"/>
  <cols>
    <col min="1" max="1" width="12" style="35" bestFit="1" customWidth="1"/>
    <col min="2" max="2" width="9.140625" style="35" customWidth="1"/>
    <col min="3" max="5" width="7.42578125" style="35" customWidth="1"/>
    <col min="6" max="6" width="7.7109375" style="35" customWidth="1"/>
    <col min="7" max="14" width="7.42578125" style="35" customWidth="1"/>
    <col min="15" max="15" width="17.85546875" style="35" customWidth="1"/>
    <col min="16" max="16384" width="10.7109375" style="35"/>
  </cols>
  <sheetData>
    <row r="1" spans="1:19" ht="15.75" x14ac:dyDescent="0.25">
      <c r="A1" s="33"/>
      <c r="B1" s="445" t="s">
        <v>67</v>
      </c>
      <c r="C1" s="446"/>
      <c r="D1" s="446"/>
      <c r="E1" s="446"/>
      <c r="F1" s="446"/>
      <c r="G1" s="446"/>
      <c r="H1" s="446"/>
      <c r="I1" s="446"/>
      <c r="J1" s="446"/>
      <c r="K1" s="446"/>
      <c r="L1" s="447"/>
      <c r="M1" s="461">
        <f>SUM((M13+M15)-M16-M2)</f>
        <v>-20.3125</v>
      </c>
      <c r="N1" s="462"/>
      <c r="O1" s="34"/>
    </row>
    <row r="2" spans="1:19" ht="17.25" thickBot="1" x14ac:dyDescent="0.35">
      <c r="A2" s="33"/>
      <c r="B2" s="456" t="s">
        <v>66</v>
      </c>
      <c r="C2" s="457"/>
      <c r="D2" s="457"/>
      <c r="E2" s="457"/>
      <c r="F2" s="457"/>
      <c r="G2" s="457"/>
      <c r="H2" s="457"/>
      <c r="I2" s="457"/>
      <c r="J2" s="457"/>
      <c r="K2" s="457"/>
      <c r="L2" s="458"/>
      <c r="M2" s="459"/>
      <c r="N2" s="460"/>
      <c r="O2" s="34"/>
    </row>
    <row r="3" spans="1:19" ht="10.5" customHeight="1" thickBot="1" x14ac:dyDescent="0.35">
      <c r="A3" s="120"/>
      <c r="B3" s="121"/>
      <c r="C3" s="121"/>
      <c r="D3" s="121"/>
      <c r="E3" s="121"/>
      <c r="F3" s="121"/>
      <c r="G3" s="121"/>
      <c r="H3" s="121"/>
      <c r="I3" s="121"/>
      <c r="J3" s="121"/>
      <c r="K3" s="121"/>
      <c r="L3" s="121"/>
      <c r="M3" s="119"/>
      <c r="N3" s="119"/>
      <c r="O3" s="34"/>
    </row>
    <row r="4" spans="1:19" ht="16.5" x14ac:dyDescent="0.3">
      <c r="B4" s="448" t="str">
        <f>Januar!$B$4</f>
        <v>Sum overtid i år (AML § 10-6) Overføres til neste måned:</v>
      </c>
      <c r="C4" s="449"/>
      <c r="D4" s="449"/>
      <c r="E4" s="449"/>
      <c r="F4" s="449"/>
      <c r="G4" s="449"/>
      <c r="H4" s="449"/>
      <c r="I4" s="449"/>
      <c r="J4" s="449"/>
      <c r="K4" s="449"/>
      <c r="L4" s="449"/>
      <c r="M4" s="463">
        <f>SUM((Februar!M4)+M19)</f>
        <v>0</v>
      </c>
      <c r="N4" s="464"/>
      <c r="O4" s="34"/>
    </row>
    <row r="5" spans="1:19" ht="17.25" thickBot="1" x14ac:dyDescent="0.35">
      <c r="B5" s="450" t="s">
        <v>65</v>
      </c>
      <c r="C5" s="451"/>
      <c r="D5" s="451"/>
      <c r="E5" s="451"/>
      <c r="F5" s="451"/>
      <c r="G5" s="451"/>
      <c r="H5" s="451"/>
      <c r="I5" s="451"/>
      <c r="J5" s="451"/>
      <c r="K5" s="451"/>
      <c r="L5" s="453"/>
      <c r="M5" s="454"/>
      <c r="N5" s="455"/>
      <c r="O5" s="34"/>
    </row>
    <row r="6" spans="1:19" ht="17.25" thickBot="1" x14ac:dyDescent="0.35">
      <c r="B6" s="122" t="s">
        <v>68</v>
      </c>
      <c r="C6" s="118"/>
      <c r="D6" s="118"/>
      <c r="E6" s="565">
        <f>SUM(Februar!M6)</f>
        <v>0</v>
      </c>
      <c r="F6" s="566"/>
      <c r="G6" s="469" t="s">
        <v>69</v>
      </c>
      <c r="H6" s="469"/>
      <c r="I6" s="469"/>
      <c r="J6" s="469"/>
      <c r="K6" s="469"/>
      <c r="L6" s="469"/>
      <c r="M6" s="465">
        <f>SUM(E6+M19-M5)</f>
        <v>0</v>
      </c>
      <c r="N6" s="466"/>
      <c r="O6" s="34"/>
    </row>
    <row r="7" spans="1:19" ht="13.5" thickBot="1" x14ac:dyDescent="0.25">
      <c r="Q7" s="33"/>
      <c r="R7" s="33"/>
      <c r="S7" s="33"/>
    </row>
    <row r="8" spans="1:19" ht="13.5" x14ac:dyDescent="0.25">
      <c r="A8" s="36"/>
      <c r="B8" s="125" t="s">
        <v>72</v>
      </c>
      <c r="C8" s="126"/>
      <c r="D8" s="126"/>
      <c r="E8" s="126"/>
      <c r="F8" s="126"/>
      <c r="G8" s="367" t="s">
        <v>0</v>
      </c>
      <c r="H8" s="368" t="s">
        <v>0</v>
      </c>
      <c r="I8" s="368" t="s">
        <v>0</v>
      </c>
      <c r="J8" s="368" t="s">
        <v>0</v>
      </c>
      <c r="K8" s="369" t="s">
        <v>0</v>
      </c>
      <c r="L8" s="368" t="s">
        <v>0</v>
      </c>
      <c r="M8" s="579" t="s">
        <v>17</v>
      </c>
      <c r="N8" s="570"/>
      <c r="O8" s="39"/>
    </row>
    <row r="9" spans="1:19" ht="14.25" thickBot="1" x14ac:dyDescent="0.3">
      <c r="B9" s="572">
        <f>SUM((Februar!B9)+M13+M19)</f>
        <v>0</v>
      </c>
      <c r="C9" s="573"/>
      <c r="D9" s="124"/>
      <c r="E9" s="571">
        <f>SUM(B9-(Januar!O19))</f>
        <v>-78.3125</v>
      </c>
      <c r="F9" s="571"/>
      <c r="G9" s="372">
        <v>9</v>
      </c>
      <c r="H9" s="370">
        <f>G9+1</f>
        <v>10</v>
      </c>
      <c r="I9" s="370">
        <f>H9+1</f>
        <v>11</v>
      </c>
      <c r="J9" s="370">
        <f>I9+1</f>
        <v>12</v>
      </c>
      <c r="K9" s="371">
        <f>J9+1</f>
        <v>13</v>
      </c>
      <c r="L9" s="374"/>
      <c r="M9" s="580" t="s">
        <v>18</v>
      </c>
      <c r="N9" s="575"/>
    </row>
    <row r="10" spans="1:19" x14ac:dyDescent="0.2">
      <c r="B10" s="520" t="s">
        <v>25</v>
      </c>
      <c r="C10" s="521"/>
      <c r="D10" s="521"/>
      <c r="E10" s="521"/>
      <c r="F10" s="521"/>
      <c r="G10" s="42">
        <f>SUM(E31:E35)</f>
        <v>0</v>
      </c>
      <c r="H10" s="43">
        <f>SUM(E36:E42)</f>
        <v>0</v>
      </c>
      <c r="I10" s="43">
        <f>SUM(E43:E49)</f>
        <v>0</v>
      </c>
      <c r="J10" s="43">
        <f>SUM(E50:E56)</f>
        <v>0</v>
      </c>
      <c r="K10" s="44">
        <f>SUM(E57:E61)</f>
        <v>0</v>
      </c>
      <c r="L10" s="215"/>
      <c r="M10" s="478">
        <f>SUM(G10:L10)</f>
        <v>0</v>
      </c>
      <c r="N10" s="479"/>
      <c r="O10" s="45"/>
    </row>
    <row r="11" spans="1:19" x14ac:dyDescent="0.2">
      <c r="B11" s="520" t="s">
        <v>23</v>
      </c>
      <c r="C11" s="521"/>
      <c r="D11" s="521"/>
      <c r="E11" s="521"/>
      <c r="F11" s="521"/>
      <c r="G11" s="42">
        <f>SUM(H31:H35)</f>
        <v>0</v>
      </c>
      <c r="H11" s="43">
        <f>SUM(H36:H42)</f>
        <v>0</v>
      </c>
      <c r="I11" s="43">
        <f>SUM(H43:H49)</f>
        <v>0</v>
      </c>
      <c r="J11" s="43">
        <f>SUM(H50:H56)</f>
        <v>0</v>
      </c>
      <c r="K11" s="44">
        <f>SUM(H57:H61)</f>
        <v>0</v>
      </c>
      <c r="L11" s="215"/>
      <c r="M11" s="478">
        <f>SUM(G11:L11)</f>
        <v>0</v>
      </c>
      <c r="N11" s="479"/>
      <c r="O11" s="45"/>
    </row>
    <row r="12" spans="1:19" x14ac:dyDescent="0.2">
      <c r="B12" s="492" t="str">
        <f>Januar!$B$12</f>
        <v>Fravær i arbeidstiden:</v>
      </c>
      <c r="C12" s="493"/>
      <c r="D12" s="493"/>
      <c r="E12" s="493"/>
      <c r="F12" s="494"/>
      <c r="G12" s="42">
        <f>SUM(K31:K35)</f>
        <v>0</v>
      </c>
      <c r="H12" s="43">
        <f>SUM(K36:K42)</f>
        <v>0</v>
      </c>
      <c r="I12" s="43">
        <f>SUM(K43:K49)</f>
        <v>0</v>
      </c>
      <c r="J12" s="43">
        <f>SUM(K50:K56)</f>
        <v>0</v>
      </c>
      <c r="K12" s="44">
        <f>SUM(K57:K61)</f>
        <v>0</v>
      </c>
      <c r="L12" s="215"/>
      <c r="M12" s="478">
        <f>SUM(G12:L12)</f>
        <v>0</v>
      </c>
      <c r="N12" s="479"/>
      <c r="O12" s="45"/>
    </row>
    <row r="13" spans="1:19" x14ac:dyDescent="0.2">
      <c r="B13" s="508" t="s">
        <v>19</v>
      </c>
      <c r="C13" s="509"/>
      <c r="D13" s="509"/>
      <c r="E13" s="509"/>
      <c r="F13" s="510"/>
      <c r="G13" s="42">
        <f t="shared" ref="G13:K13" si="0">SUM(G10+G11-G12)</f>
        <v>0</v>
      </c>
      <c r="H13" s="43">
        <f t="shared" si="0"/>
        <v>0</v>
      </c>
      <c r="I13" s="43">
        <f t="shared" si="0"/>
        <v>0</v>
      </c>
      <c r="J13" s="43">
        <f t="shared" si="0"/>
        <v>0</v>
      </c>
      <c r="K13" s="115">
        <f t="shared" si="0"/>
        <v>0</v>
      </c>
      <c r="L13" s="217"/>
      <c r="M13" s="563">
        <f>SUM(G13:L13)</f>
        <v>0</v>
      </c>
      <c r="N13" s="564">
        <f>SUM(N10+N11-N12-N16)</f>
        <v>0</v>
      </c>
      <c r="O13" s="45"/>
    </row>
    <row r="14" spans="1:19" x14ac:dyDescent="0.2">
      <c r="B14" s="480" t="s">
        <v>22</v>
      </c>
      <c r="C14" s="481"/>
      <c r="D14" s="481"/>
      <c r="E14" s="481"/>
      <c r="F14" s="482"/>
      <c r="G14" s="42">
        <f t="shared" ref="G14:K14" si="1">SUM(G13-G16)</f>
        <v>-0.9375</v>
      </c>
      <c r="H14" s="43">
        <f t="shared" si="1"/>
        <v>-1.5625</v>
      </c>
      <c r="I14" s="43">
        <f t="shared" si="1"/>
        <v>-1.5625</v>
      </c>
      <c r="J14" s="43">
        <f t="shared" si="1"/>
        <v>-1.5625</v>
      </c>
      <c r="K14" s="116">
        <f t="shared" si="1"/>
        <v>-1.5625</v>
      </c>
      <c r="L14" s="215"/>
      <c r="M14" s="483">
        <f>SUM(G14:L14)</f>
        <v>-7.1875</v>
      </c>
      <c r="N14" s="484"/>
      <c r="O14" s="45"/>
    </row>
    <row r="15" spans="1:19" ht="13.5" thickBot="1" x14ac:dyDescent="0.25">
      <c r="B15" s="492" t="s">
        <v>16</v>
      </c>
      <c r="C15" s="493"/>
      <c r="D15" s="493"/>
      <c r="E15" s="493"/>
      <c r="F15" s="494"/>
      <c r="G15" s="156"/>
      <c r="H15" s="99"/>
      <c r="I15" s="99"/>
      <c r="J15" s="99"/>
      <c r="K15" s="581"/>
      <c r="L15" s="582"/>
      <c r="M15" s="483">
        <f>Februar!$M$1</f>
        <v>-13.125</v>
      </c>
      <c r="N15" s="578"/>
      <c r="O15" s="45"/>
    </row>
    <row r="16" spans="1:19" ht="13.5" thickBot="1" x14ac:dyDescent="0.25">
      <c r="B16" s="513" t="str">
        <f>Januar!$B$16</f>
        <v>Normal arbeidstid pr uke :</v>
      </c>
      <c r="C16" s="514"/>
      <c r="D16" s="514"/>
      <c r="E16" s="514"/>
      <c r="F16" s="515"/>
      <c r="G16" s="275">
        <f t="shared" ref="G16:K16" si="2">G18</f>
        <v>0.9375</v>
      </c>
      <c r="H16" s="275">
        <f t="shared" si="2"/>
        <v>1.5625</v>
      </c>
      <c r="I16" s="275">
        <f t="shared" si="2"/>
        <v>1.5625</v>
      </c>
      <c r="J16" s="275">
        <f t="shared" si="2"/>
        <v>1.5625</v>
      </c>
      <c r="K16" s="275">
        <f t="shared" si="2"/>
        <v>1.5625</v>
      </c>
      <c r="L16" s="361"/>
      <c r="M16" s="548">
        <f>SUM(G16:L16)</f>
        <v>7.1875</v>
      </c>
      <c r="N16" s="517"/>
      <c r="O16" s="45"/>
    </row>
    <row r="17" spans="1:15" ht="13.5" thickBot="1" x14ac:dyDescent="0.25">
      <c r="B17" s="520" t="str">
        <f>Januar!$B$17</f>
        <v>Antall dager med normal arbeidstid</v>
      </c>
      <c r="C17" s="521"/>
      <c r="D17" s="521"/>
      <c r="E17" s="521"/>
      <c r="F17" s="522"/>
      <c r="G17" s="309">
        <v>3</v>
      </c>
      <c r="H17" s="309">
        <v>5</v>
      </c>
      <c r="I17" s="309">
        <v>5</v>
      </c>
      <c r="J17" s="276">
        <v>5</v>
      </c>
      <c r="K17" s="309">
        <v>5</v>
      </c>
      <c r="L17" s="311"/>
      <c r="M17" s="527">
        <f>SUM(G17:L17)</f>
        <v>23</v>
      </c>
      <c r="N17" s="528"/>
      <c r="O17" s="45"/>
    </row>
    <row r="18" spans="1:15" ht="13.5" thickBot="1" x14ac:dyDescent="0.25">
      <c r="A18" s="36"/>
      <c r="B18" s="558" t="str">
        <f>Januar!$B$18</f>
        <v>Normal arbeidstid pr dag er timer:</v>
      </c>
      <c r="C18" s="559"/>
      <c r="D18" s="559"/>
      <c r="E18" s="560"/>
      <c r="F18" s="322">
        <f>Januar!$F$18</f>
        <v>0.3125</v>
      </c>
      <c r="G18" s="138">
        <f t="shared" ref="G18:K18" si="3">$F$18*G17</f>
        <v>0.9375</v>
      </c>
      <c r="H18" s="136">
        <f t="shared" si="3"/>
        <v>1.5625</v>
      </c>
      <c r="I18" s="136">
        <f t="shared" si="3"/>
        <v>1.5625</v>
      </c>
      <c r="J18" s="136">
        <f t="shared" si="3"/>
        <v>1.5625</v>
      </c>
      <c r="K18" s="136">
        <f t="shared" si="3"/>
        <v>1.5625</v>
      </c>
      <c r="L18" s="136"/>
      <c r="M18" s="549"/>
      <c r="N18" s="550"/>
    </row>
    <row r="19" spans="1:15" ht="13.5" thickBot="1" x14ac:dyDescent="0.25">
      <c r="B19" s="576" t="str">
        <f>Februar!$B$19</f>
        <v>Overtid:</v>
      </c>
      <c r="C19" s="577"/>
      <c r="D19" s="577"/>
      <c r="E19" s="577"/>
      <c r="F19" s="577"/>
      <c r="G19" s="48">
        <f>SUM(N31:N35)</f>
        <v>0</v>
      </c>
      <c r="H19" s="48">
        <f>SUM(N36:N42)</f>
        <v>0</v>
      </c>
      <c r="I19" s="48">
        <f>SUM(N43:N49)</f>
        <v>0</v>
      </c>
      <c r="J19" s="48">
        <f>SUM(N50:N56)</f>
        <v>0</v>
      </c>
      <c r="K19" s="100">
        <f>SUM(N57:N61)</f>
        <v>0</v>
      </c>
      <c r="L19" s="273"/>
      <c r="M19" s="518">
        <f>SUM(G19:L19)</f>
        <v>0</v>
      </c>
      <c r="N19" s="519"/>
      <c r="O19" s="49"/>
    </row>
    <row r="20" spans="1:15" x14ac:dyDescent="0.2">
      <c r="B20" s="242"/>
      <c r="C20" s="242"/>
      <c r="D20" s="242"/>
      <c r="E20" s="242"/>
      <c r="F20" s="242"/>
      <c r="G20" s="50"/>
      <c r="H20" s="50"/>
      <c r="I20" s="50"/>
      <c r="J20" s="50"/>
      <c r="K20" s="50"/>
      <c r="L20" s="50"/>
      <c r="M20" s="45"/>
      <c r="N20" s="45"/>
      <c r="O20" s="49"/>
    </row>
    <row r="21" spans="1:15" ht="13.5" thickBot="1" x14ac:dyDescent="0.25">
      <c r="A21" s="495" t="s">
        <v>182</v>
      </c>
      <c r="B21" s="496"/>
      <c r="C21" s="496"/>
      <c r="D21" s="496"/>
      <c r="I21" s="50"/>
      <c r="J21" s="50"/>
      <c r="K21" s="50"/>
      <c r="L21" s="50"/>
      <c r="M21" s="50"/>
      <c r="N21" s="50"/>
      <c r="O21" s="51"/>
    </row>
    <row r="22" spans="1:15" x14ac:dyDescent="0.2">
      <c r="A22" s="497"/>
      <c r="B22" s="583"/>
      <c r="C22" s="583"/>
      <c r="D22" s="583"/>
      <c r="E22" s="583"/>
      <c r="F22" s="583"/>
      <c r="G22" s="583"/>
      <c r="H22" s="583"/>
      <c r="I22" s="583"/>
      <c r="J22" s="583"/>
      <c r="K22" s="583"/>
      <c r="L22" s="583"/>
      <c r="M22" s="583"/>
      <c r="N22" s="583"/>
      <c r="O22" s="584"/>
    </row>
    <row r="23" spans="1:15" x14ac:dyDescent="0.2">
      <c r="A23" s="585"/>
      <c r="B23" s="586"/>
      <c r="C23" s="586"/>
      <c r="D23" s="586"/>
      <c r="E23" s="586"/>
      <c r="F23" s="586"/>
      <c r="G23" s="586"/>
      <c r="H23" s="586"/>
      <c r="I23" s="586"/>
      <c r="J23" s="586"/>
      <c r="K23" s="586"/>
      <c r="L23" s="586"/>
      <c r="M23" s="586"/>
      <c r="N23" s="586"/>
      <c r="O23" s="587"/>
    </row>
    <row r="24" spans="1:15" x14ac:dyDescent="0.2">
      <c r="A24" s="585"/>
      <c r="B24" s="586"/>
      <c r="C24" s="586"/>
      <c r="D24" s="586"/>
      <c r="E24" s="586"/>
      <c r="F24" s="586"/>
      <c r="G24" s="586"/>
      <c r="H24" s="586"/>
      <c r="I24" s="586"/>
      <c r="J24" s="586"/>
      <c r="K24" s="586"/>
      <c r="L24" s="586"/>
      <c r="M24" s="586"/>
      <c r="N24" s="586"/>
      <c r="O24" s="587"/>
    </row>
    <row r="25" spans="1:15" x14ac:dyDescent="0.2">
      <c r="A25" s="585"/>
      <c r="B25" s="586"/>
      <c r="C25" s="586"/>
      <c r="D25" s="586"/>
      <c r="E25" s="586"/>
      <c r="F25" s="586"/>
      <c r="G25" s="586"/>
      <c r="H25" s="586"/>
      <c r="I25" s="586"/>
      <c r="J25" s="586"/>
      <c r="K25" s="586"/>
      <c r="L25" s="586"/>
      <c r="M25" s="586"/>
      <c r="N25" s="586"/>
      <c r="O25" s="587"/>
    </row>
    <row r="26" spans="1:15" ht="13.5" thickBot="1" x14ac:dyDescent="0.25">
      <c r="A26" s="588"/>
      <c r="B26" s="589"/>
      <c r="C26" s="589"/>
      <c r="D26" s="589"/>
      <c r="E26" s="589"/>
      <c r="F26" s="589"/>
      <c r="G26" s="589"/>
      <c r="H26" s="589"/>
      <c r="I26" s="589"/>
      <c r="J26" s="589"/>
      <c r="K26" s="589"/>
      <c r="L26" s="589"/>
      <c r="M26" s="589"/>
      <c r="N26" s="589"/>
      <c r="O26" s="590"/>
    </row>
    <row r="27" spans="1:15" ht="13.5" thickBot="1" x14ac:dyDescent="0.25">
      <c r="A27" s="241"/>
      <c r="B27" s="241"/>
      <c r="C27" s="241"/>
      <c r="D27" s="241"/>
      <c r="E27" s="241"/>
      <c r="F27" s="241"/>
      <c r="G27" s="241"/>
      <c r="H27" s="241"/>
      <c r="I27" s="241"/>
      <c r="J27" s="241"/>
      <c r="K27" s="241"/>
      <c r="L27" s="241"/>
      <c r="M27" s="241"/>
      <c r="N27" s="241"/>
      <c r="O27" s="241"/>
    </row>
    <row r="28" spans="1:15" ht="13.5" x14ac:dyDescent="0.25">
      <c r="A28" s="52"/>
      <c r="B28" s="53"/>
      <c r="C28" s="543" t="s">
        <v>26</v>
      </c>
      <c r="D28" s="543"/>
      <c r="E28" s="544"/>
      <c r="F28" s="532" t="s">
        <v>14</v>
      </c>
      <c r="G28" s="533"/>
      <c r="H28" s="568"/>
      <c r="I28" s="534" t="s">
        <v>73</v>
      </c>
      <c r="J28" s="535"/>
      <c r="K28" s="536"/>
      <c r="L28" s="545" t="str">
        <f>Februar!$L$28</f>
        <v xml:space="preserve">Overtid </v>
      </c>
      <c r="M28" s="546"/>
      <c r="N28" s="547"/>
      <c r="O28" s="54" t="s">
        <v>6</v>
      </c>
    </row>
    <row r="29" spans="1:15" ht="13.5" thickBot="1" x14ac:dyDescent="0.25">
      <c r="A29" s="55" t="s">
        <v>1</v>
      </c>
      <c r="B29" s="56" t="s">
        <v>3</v>
      </c>
      <c r="C29" s="57" t="s">
        <v>4</v>
      </c>
      <c r="D29" s="57" t="s">
        <v>5</v>
      </c>
      <c r="E29" s="57" t="s">
        <v>2</v>
      </c>
      <c r="F29" s="58" t="s">
        <v>4</v>
      </c>
      <c r="G29" s="59" t="s">
        <v>5</v>
      </c>
      <c r="H29" s="60" t="s">
        <v>2</v>
      </c>
      <c r="I29" s="61" t="s">
        <v>5</v>
      </c>
      <c r="J29" s="62" t="s">
        <v>4</v>
      </c>
      <c r="K29" s="63" t="s">
        <v>2</v>
      </c>
      <c r="L29" s="64" t="s">
        <v>4</v>
      </c>
      <c r="M29" s="64" t="s">
        <v>5</v>
      </c>
      <c r="N29" s="64" t="s">
        <v>2</v>
      </c>
      <c r="O29" s="65"/>
    </row>
    <row r="30" spans="1:15" x14ac:dyDescent="0.2">
      <c r="A30" s="66"/>
      <c r="B30" s="101"/>
      <c r="C30" s="69"/>
      <c r="D30" s="69"/>
      <c r="E30" s="70"/>
      <c r="F30" s="68"/>
      <c r="G30" s="69"/>
      <c r="H30" s="70"/>
      <c r="I30" s="73"/>
      <c r="J30" s="73"/>
      <c r="K30" s="74"/>
      <c r="L30" s="68"/>
      <c r="M30" s="69"/>
      <c r="N30" s="70"/>
      <c r="O30" s="75"/>
    </row>
    <row r="31" spans="1:15" x14ac:dyDescent="0.2">
      <c r="A31" s="327">
        <f>Februar!$A$58+1</f>
        <v>41333</v>
      </c>
      <c r="B31" s="345" t="s">
        <v>9</v>
      </c>
      <c r="C31" s="346"/>
      <c r="D31" s="346"/>
      <c r="E31" s="341">
        <f t="shared" ref="E31:E61" si="4">SUM(D31-C31)</f>
        <v>0</v>
      </c>
      <c r="F31" s="331"/>
      <c r="G31" s="332"/>
      <c r="H31" s="348">
        <f t="shared" ref="H31:H61" si="5">SUM(G31-F31)</f>
        <v>0</v>
      </c>
      <c r="I31" s="334"/>
      <c r="J31" s="335"/>
      <c r="K31" s="343">
        <f t="shared" ref="K31:K50" si="6">SUM(J31-I31)</f>
        <v>0</v>
      </c>
      <c r="L31" s="337"/>
      <c r="M31" s="338"/>
      <c r="N31" s="344">
        <f t="shared" ref="N31:N61" si="7">SUM(M31-L31)</f>
        <v>0</v>
      </c>
      <c r="O31" s="31" t="s">
        <v>34</v>
      </c>
    </row>
    <row r="32" spans="1:15" x14ac:dyDescent="0.2">
      <c r="A32" s="327">
        <f>A31+1</f>
        <v>41334</v>
      </c>
      <c r="B32" s="345" t="s">
        <v>10</v>
      </c>
      <c r="C32" s="346"/>
      <c r="D32" s="346"/>
      <c r="E32" s="341">
        <f t="shared" si="4"/>
        <v>0</v>
      </c>
      <c r="F32" s="331"/>
      <c r="G32" s="332"/>
      <c r="H32" s="348">
        <f t="shared" si="5"/>
        <v>0</v>
      </c>
      <c r="I32" s="334"/>
      <c r="J32" s="335"/>
      <c r="K32" s="343">
        <f t="shared" si="6"/>
        <v>0</v>
      </c>
      <c r="L32" s="337"/>
      <c r="M32" s="338"/>
      <c r="N32" s="344">
        <f t="shared" si="7"/>
        <v>0</v>
      </c>
      <c r="O32" s="31"/>
    </row>
    <row r="33" spans="1:15" s="98" customFormat="1" x14ac:dyDescent="0.2">
      <c r="A33" s="327">
        <f t="shared" ref="A33:A61" si="8">A32+1</f>
        <v>41335</v>
      </c>
      <c r="B33" s="345" t="s">
        <v>11</v>
      </c>
      <c r="C33" s="346"/>
      <c r="D33" s="346"/>
      <c r="E33" s="341">
        <f t="shared" si="4"/>
        <v>0</v>
      </c>
      <c r="F33" s="331"/>
      <c r="G33" s="332"/>
      <c r="H33" s="348">
        <f t="shared" si="5"/>
        <v>0</v>
      </c>
      <c r="I33" s="334"/>
      <c r="J33" s="335"/>
      <c r="K33" s="343">
        <f t="shared" si="6"/>
        <v>0</v>
      </c>
      <c r="L33" s="337"/>
      <c r="M33" s="338"/>
      <c r="N33" s="344">
        <f t="shared" si="7"/>
        <v>0</v>
      </c>
      <c r="O33" s="31"/>
    </row>
    <row r="34" spans="1:15" x14ac:dyDescent="0.2">
      <c r="A34" s="277">
        <f t="shared" si="8"/>
        <v>41336</v>
      </c>
      <c r="B34" s="293" t="s">
        <v>12</v>
      </c>
      <c r="C34" s="324"/>
      <c r="D34" s="324"/>
      <c r="E34" s="281">
        <f t="shared" si="4"/>
        <v>0</v>
      </c>
      <c r="F34" s="282"/>
      <c r="G34" s="283"/>
      <c r="H34" s="432">
        <f t="shared" si="5"/>
        <v>0</v>
      </c>
      <c r="I34" s="285"/>
      <c r="J34" s="286"/>
      <c r="K34" s="287">
        <f t="shared" si="6"/>
        <v>0</v>
      </c>
      <c r="L34" s="288"/>
      <c r="M34" s="289"/>
      <c r="N34" s="290">
        <f t="shared" si="7"/>
        <v>0</v>
      </c>
      <c r="O34" s="291"/>
    </row>
    <row r="35" spans="1:15" x14ac:dyDescent="0.2">
      <c r="A35" s="277">
        <f t="shared" si="8"/>
        <v>41337</v>
      </c>
      <c r="B35" s="293" t="s">
        <v>13</v>
      </c>
      <c r="C35" s="324"/>
      <c r="D35" s="324"/>
      <c r="E35" s="303">
        <f t="shared" si="4"/>
        <v>0</v>
      </c>
      <c r="F35" s="282"/>
      <c r="G35" s="283"/>
      <c r="H35" s="294">
        <f t="shared" si="5"/>
        <v>0</v>
      </c>
      <c r="I35" s="285"/>
      <c r="J35" s="286"/>
      <c r="K35" s="295">
        <f t="shared" si="6"/>
        <v>0</v>
      </c>
      <c r="L35" s="288"/>
      <c r="M35" s="289"/>
      <c r="N35" s="296">
        <f t="shared" si="7"/>
        <v>0</v>
      </c>
      <c r="O35" s="291"/>
    </row>
    <row r="36" spans="1:15" x14ac:dyDescent="0.2">
      <c r="A36" s="327">
        <f t="shared" si="8"/>
        <v>41338</v>
      </c>
      <c r="B36" s="345" t="s">
        <v>7</v>
      </c>
      <c r="C36" s="346"/>
      <c r="D36" s="346"/>
      <c r="E36" s="330">
        <f t="shared" si="4"/>
        <v>0</v>
      </c>
      <c r="F36" s="331"/>
      <c r="G36" s="332"/>
      <c r="H36" s="347">
        <f t="shared" si="5"/>
        <v>0</v>
      </c>
      <c r="I36" s="334"/>
      <c r="J36" s="335"/>
      <c r="K36" s="336">
        <f t="shared" si="6"/>
        <v>0</v>
      </c>
      <c r="L36" s="337"/>
      <c r="M36" s="338"/>
      <c r="N36" s="339">
        <f t="shared" si="7"/>
        <v>0</v>
      </c>
      <c r="O36" s="31" t="s">
        <v>79</v>
      </c>
    </row>
    <row r="37" spans="1:15" x14ac:dyDescent="0.2">
      <c r="A37" s="327">
        <f t="shared" si="8"/>
        <v>41339</v>
      </c>
      <c r="B37" s="345" t="s">
        <v>8</v>
      </c>
      <c r="C37" s="346"/>
      <c r="D37" s="346"/>
      <c r="E37" s="341">
        <f t="shared" si="4"/>
        <v>0</v>
      </c>
      <c r="F37" s="331"/>
      <c r="G37" s="332"/>
      <c r="H37" s="348">
        <f t="shared" si="5"/>
        <v>0</v>
      </c>
      <c r="I37" s="334"/>
      <c r="J37" s="335"/>
      <c r="K37" s="343">
        <f t="shared" si="6"/>
        <v>0</v>
      </c>
      <c r="L37" s="337"/>
      <c r="M37" s="338"/>
      <c r="N37" s="344">
        <f t="shared" si="7"/>
        <v>0</v>
      </c>
      <c r="O37" s="31"/>
    </row>
    <row r="38" spans="1:15" x14ac:dyDescent="0.2">
      <c r="A38" s="327">
        <f t="shared" si="8"/>
        <v>41340</v>
      </c>
      <c r="B38" s="345" t="s">
        <v>9</v>
      </c>
      <c r="C38" s="346"/>
      <c r="D38" s="346"/>
      <c r="E38" s="341">
        <f t="shared" si="4"/>
        <v>0</v>
      </c>
      <c r="F38" s="331"/>
      <c r="G38" s="332"/>
      <c r="H38" s="348">
        <f t="shared" si="5"/>
        <v>0</v>
      </c>
      <c r="I38" s="334"/>
      <c r="J38" s="335"/>
      <c r="K38" s="343">
        <f t="shared" si="6"/>
        <v>0</v>
      </c>
      <c r="L38" s="337"/>
      <c r="M38" s="338"/>
      <c r="N38" s="344">
        <f t="shared" si="7"/>
        <v>0</v>
      </c>
      <c r="O38" s="31"/>
    </row>
    <row r="39" spans="1:15" x14ac:dyDescent="0.2">
      <c r="A39" s="327">
        <f t="shared" si="8"/>
        <v>41341</v>
      </c>
      <c r="B39" s="345" t="s">
        <v>10</v>
      </c>
      <c r="C39" s="346"/>
      <c r="D39" s="346"/>
      <c r="E39" s="341">
        <f t="shared" si="4"/>
        <v>0</v>
      </c>
      <c r="F39" s="331"/>
      <c r="G39" s="332"/>
      <c r="H39" s="348">
        <f t="shared" si="5"/>
        <v>0</v>
      </c>
      <c r="I39" s="334"/>
      <c r="J39" s="335"/>
      <c r="K39" s="343">
        <f t="shared" si="6"/>
        <v>0</v>
      </c>
      <c r="L39" s="337"/>
      <c r="M39" s="338"/>
      <c r="N39" s="344">
        <f t="shared" si="7"/>
        <v>0</v>
      </c>
      <c r="O39" s="31"/>
    </row>
    <row r="40" spans="1:15" s="98" customFormat="1" x14ac:dyDescent="0.2">
      <c r="A40" s="327">
        <f t="shared" si="8"/>
        <v>41342</v>
      </c>
      <c r="B40" s="345" t="s">
        <v>11</v>
      </c>
      <c r="C40" s="346"/>
      <c r="D40" s="346"/>
      <c r="E40" s="341">
        <f t="shared" si="4"/>
        <v>0</v>
      </c>
      <c r="F40" s="331"/>
      <c r="G40" s="332"/>
      <c r="H40" s="348">
        <f t="shared" si="5"/>
        <v>0</v>
      </c>
      <c r="I40" s="334"/>
      <c r="J40" s="335"/>
      <c r="K40" s="343">
        <f t="shared" si="6"/>
        <v>0</v>
      </c>
      <c r="L40" s="337"/>
      <c r="M40" s="338"/>
      <c r="N40" s="344">
        <f t="shared" si="7"/>
        <v>0</v>
      </c>
      <c r="O40" s="31"/>
    </row>
    <row r="41" spans="1:15" x14ac:dyDescent="0.2">
      <c r="A41" s="277">
        <f t="shared" si="8"/>
        <v>41343</v>
      </c>
      <c r="B41" s="293" t="s">
        <v>12</v>
      </c>
      <c r="C41" s="324"/>
      <c r="D41" s="324"/>
      <c r="E41" s="281">
        <f t="shared" si="4"/>
        <v>0</v>
      </c>
      <c r="F41" s="282"/>
      <c r="G41" s="283"/>
      <c r="H41" s="432">
        <f t="shared" si="5"/>
        <v>0</v>
      </c>
      <c r="I41" s="285"/>
      <c r="J41" s="286"/>
      <c r="K41" s="287">
        <f t="shared" si="6"/>
        <v>0</v>
      </c>
      <c r="L41" s="288"/>
      <c r="M41" s="289"/>
      <c r="N41" s="290">
        <f t="shared" si="7"/>
        <v>0</v>
      </c>
      <c r="O41" s="291"/>
    </row>
    <row r="42" spans="1:15" x14ac:dyDescent="0.2">
      <c r="A42" s="277">
        <f t="shared" si="8"/>
        <v>41344</v>
      </c>
      <c r="B42" s="293" t="s">
        <v>13</v>
      </c>
      <c r="C42" s="280"/>
      <c r="D42" s="280"/>
      <c r="E42" s="281">
        <f t="shared" si="4"/>
        <v>0</v>
      </c>
      <c r="F42" s="282"/>
      <c r="G42" s="283"/>
      <c r="H42" s="294">
        <f t="shared" si="5"/>
        <v>0</v>
      </c>
      <c r="I42" s="285"/>
      <c r="J42" s="286"/>
      <c r="K42" s="295">
        <f t="shared" si="6"/>
        <v>0</v>
      </c>
      <c r="L42" s="288"/>
      <c r="M42" s="289"/>
      <c r="N42" s="296">
        <f t="shared" si="7"/>
        <v>0</v>
      </c>
      <c r="O42" s="291"/>
    </row>
    <row r="43" spans="1:15" x14ac:dyDescent="0.2">
      <c r="A43" s="327">
        <f t="shared" si="8"/>
        <v>41345</v>
      </c>
      <c r="B43" s="345" t="s">
        <v>7</v>
      </c>
      <c r="C43" s="346"/>
      <c r="D43" s="346"/>
      <c r="E43" s="341">
        <f t="shared" si="4"/>
        <v>0</v>
      </c>
      <c r="F43" s="331"/>
      <c r="G43" s="332"/>
      <c r="H43" s="347">
        <f t="shared" si="5"/>
        <v>0</v>
      </c>
      <c r="I43" s="334"/>
      <c r="J43" s="335"/>
      <c r="K43" s="336">
        <f t="shared" si="6"/>
        <v>0</v>
      </c>
      <c r="L43" s="337"/>
      <c r="M43" s="338"/>
      <c r="N43" s="339">
        <f t="shared" si="7"/>
        <v>0</v>
      </c>
      <c r="O43" s="31" t="s">
        <v>35</v>
      </c>
    </row>
    <row r="44" spans="1:15" x14ac:dyDescent="0.2">
      <c r="A44" s="327">
        <f t="shared" si="8"/>
        <v>41346</v>
      </c>
      <c r="B44" s="345" t="s">
        <v>8</v>
      </c>
      <c r="C44" s="346"/>
      <c r="D44" s="346"/>
      <c r="E44" s="341">
        <f t="shared" si="4"/>
        <v>0</v>
      </c>
      <c r="F44" s="331"/>
      <c r="G44" s="332"/>
      <c r="H44" s="348">
        <f t="shared" si="5"/>
        <v>0</v>
      </c>
      <c r="I44" s="334"/>
      <c r="J44" s="335"/>
      <c r="K44" s="343">
        <f t="shared" si="6"/>
        <v>0</v>
      </c>
      <c r="L44" s="337"/>
      <c r="M44" s="338"/>
      <c r="N44" s="344">
        <f t="shared" si="7"/>
        <v>0</v>
      </c>
      <c r="O44" s="31"/>
    </row>
    <row r="45" spans="1:15" x14ac:dyDescent="0.2">
      <c r="A45" s="327">
        <f t="shared" si="8"/>
        <v>41347</v>
      </c>
      <c r="B45" s="345" t="s">
        <v>9</v>
      </c>
      <c r="C45" s="346"/>
      <c r="D45" s="346"/>
      <c r="E45" s="341">
        <f t="shared" si="4"/>
        <v>0</v>
      </c>
      <c r="F45" s="331"/>
      <c r="G45" s="332"/>
      <c r="H45" s="348">
        <f t="shared" si="5"/>
        <v>0</v>
      </c>
      <c r="I45" s="334"/>
      <c r="J45" s="335"/>
      <c r="K45" s="343">
        <f t="shared" si="6"/>
        <v>0</v>
      </c>
      <c r="L45" s="337"/>
      <c r="M45" s="338"/>
      <c r="N45" s="344">
        <f t="shared" si="7"/>
        <v>0</v>
      </c>
      <c r="O45" s="31"/>
    </row>
    <row r="46" spans="1:15" x14ac:dyDescent="0.2">
      <c r="A46" s="327">
        <f t="shared" si="8"/>
        <v>41348</v>
      </c>
      <c r="B46" s="345" t="s">
        <v>10</v>
      </c>
      <c r="C46" s="346"/>
      <c r="D46" s="346"/>
      <c r="E46" s="341">
        <f t="shared" si="4"/>
        <v>0</v>
      </c>
      <c r="F46" s="331"/>
      <c r="G46" s="332"/>
      <c r="H46" s="348">
        <f t="shared" si="5"/>
        <v>0</v>
      </c>
      <c r="I46" s="334"/>
      <c r="J46" s="335"/>
      <c r="K46" s="343">
        <f t="shared" si="6"/>
        <v>0</v>
      </c>
      <c r="L46" s="337"/>
      <c r="M46" s="338"/>
      <c r="N46" s="344">
        <f t="shared" si="7"/>
        <v>0</v>
      </c>
      <c r="O46" s="31"/>
    </row>
    <row r="47" spans="1:15" s="98" customFormat="1" x14ac:dyDescent="0.2">
      <c r="A47" s="327">
        <f t="shared" si="8"/>
        <v>41349</v>
      </c>
      <c r="B47" s="345" t="s">
        <v>11</v>
      </c>
      <c r="C47" s="346"/>
      <c r="D47" s="346"/>
      <c r="E47" s="341">
        <f t="shared" si="4"/>
        <v>0</v>
      </c>
      <c r="F47" s="331"/>
      <c r="G47" s="332"/>
      <c r="H47" s="348">
        <f t="shared" si="5"/>
        <v>0</v>
      </c>
      <c r="I47" s="334"/>
      <c r="J47" s="335"/>
      <c r="K47" s="343">
        <f t="shared" si="6"/>
        <v>0</v>
      </c>
      <c r="L47" s="337"/>
      <c r="M47" s="338"/>
      <c r="N47" s="344">
        <f t="shared" si="7"/>
        <v>0</v>
      </c>
      <c r="O47" s="31"/>
    </row>
    <row r="48" spans="1:15" x14ac:dyDescent="0.2">
      <c r="A48" s="277">
        <f t="shared" si="8"/>
        <v>41350</v>
      </c>
      <c r="B48" s="293" t="s">
        <v>12</v>
      </c>
      <c r="C48" s="324"/>
      <c r="D48" s="324"/>
      <c r="E48" s="281">
        <f t="shared" si="4"/>
        <v>0</v>
      </c>
      <c r="F48" s="282"/>
      <c r="G48" s="283"/>
      <c r="H48" s="432">
        <f t="shared" si="5"/>
        <v>0</v>
      </c>
      <c r="I48" s="285"/>
      <c r="J48" s="286"/>
      <c r="K48" s="287">
        <f t="shared" ref="K48:K61" si="9">SUM(J48-I48)</f>
        <v>0</v>
      </c>
      <c r="L48" s="288"/>
      <c r="M48" s="289"/>
      <c r="N48" s="290">
        <f t="shared" si="7"/>
        <v>0</v>
      </c>
      <c r="O48" s="291"/>
    </row>
    <row r="49" spans="1:15" x14ac:dyDescent="0.2">
      <c r="A49" s="277">
        <f t="shared" si="8"/>
        <v>41351</v>
      </c>
      <c r="B49" s="293" t="s">
        <v>13</v>
      </c>
      <c r="C49" s="280"/>
      <c r="D49" s="280"/>
      <c r="E49" s="281">
        <f t="shared" si="4"/>
        <v>0</v>
      </c>
      <c r="F49" s="282"/>
      <c r="G49" s="283"/>
      <c r="H49" s="294">
        <f t="shared" si="5"/>
        <v>0</v>
      </c>
      <c r="I49" s="285"/>
      <c r="J49" s="286"/>
      <c r="K49" s="295">
        <f t="shared" si="6"/>
        <v>0</v>
      </c>
      <c r="L49" s="288"/>
      <c r="M49" s="289"/>
      <c r="N49" s="296">
        <f t="shared" si="7"/>
        <v>0</v>
      </c>
      <c r="O49" s="291"/>
    </row>
    <row r="50" spans="1:15" x14ac:dyDescent="0.2">
      <c r="A50" s="327">
        <f t="shared" si="8"/>
        <v>41352</v>
      </c>
      <c r="B50" s="345" t="s">
        <v>7</v>
      </c>
      <c r="C50" s="346"/>
      <c r="D50" s="346"/>
      <c r="E50" s="341">
        <f t="shared" si="4"/>
        <v>0</v>
      </c>
      <c r="F50" s="331"/>
      <c r="G50" s="332"/>
      <c r="H50" s="347">
        <f t="shared" si="5"/>
        <v>0</v>
      </c>
      <c r="I50" s="334"/>
      <c r="J50" s="335"/>
      <c r="K50" s="336">
        <f t="shared" si="6"/>
        <v>0</v>
      </c>
      <c r="L50" s="337"/>
      <c r="M50" s="338"/>
      <c r="N50" s="339">
        <f t="shared" si="7"/>
        <v>0</v>
      </c>
      <c r="O50" s="31" t="s">
        <v>80</v>
      </c>
    </row>
    <row r="51" spans="1:15" x14ac:dyDescent="0.2">
      <c r="A51" s="327">
        <f t="shared" si="8"/>
        <v>41353</v>
      </c>
      <c r="B51" s="345" t="s">
        <v>8</v>
      </c>
      <c r="C51" s="346"/>
      <c r="D51" s="346"/>
      <c r="E51" s="341">
        <f t="shared" si="4"/>
        <v>0</v>
      </c>
      <c r="F51" s="331"/>
      <c r="G51" s="332"/>
      <c r="H51" s="348">
        <f t="shared" si="5"/>
        <v>0</v>
      </c>
      <c r="I51" s="334"/>
      <c r="J51" s="335"/>
      <c r="K51" s="343">
        <f t="shared" si="9"/>
        <v>0</v>
      </c>
      <c r="L51" s="337"/>
      <c r="M51" s="338"/>
      <c r="N51" s="344">
        <f t="shared" si="7"/>
        <v>0</v>
      </c>
      <c r="O51" s="31"/>
    </row>
    <row r="52" spans="1:15" x14ac:dyDescent="0.2">
      <c r="A52" s="327">
        <f t="shared" si="8"/>
        <v>41354</v>
      </c>
      <c r="B52" s="345" t="s">
        <v>9</v>
      </c>
      <c r="C52" s="346"/>
      <c r="D52" s="346"/>
      <c r="E52" s="341">
        <f t="shared" si="4"/>
        <v>0</v>
      </c>
      <c r="F52" s="331"/>
      <c r="G52" s="332"/>
      <c r="H52" s="348">
        <f t="shared" si="5"/>
        <v>0</v>
      </c>
      <c r="I52" s="334"/>
      <c r="J52" s="335"/>
      <c r="K52" s="343">
        <f t="shared" si="9"/>
        <v>0</v>
      </c>
      <c r="L52" s="337"/>
      <c r="M52" s="338"/>
      <c r="N52" s="344">
        <f t="shared" si="7"/>
        <v>0</v>
      </c>
      <c r="O52" s="31"/>
    </row>
    <row r="53" spans="1:15" x14ac:dyDescent="0.2">
      <c r="A53" s="327">
        <f t="shared" si="8"/>
        <v>41355</v>
      </c>
      <c r="B53" s="345" t="s">
        <v>10</v>
      </c>
      <c r="C53" s="346"/>
      <c r="D53" s="346"/>
      <c r="E53" s="341">
        <f t="shared" si="4"/>
        <v>0</v>
      </c>
      <c r="F53" s="331"/>
      <c r="G53" s="332"/>
      <c r="H53" s="348">
        <f t="shared" si="5"/>
        <v>0</v>
      </c>
      <c r="I53" s="334"/>
      <c r="J53" s="335"/>
      <c r="K53" s="343">
        <f t="shared" si="9"/>
        <v>0</v>
      </c>
      <c r="L53" s="337"/>
      <c r="M53" s="338"/>
      <c r="N53" s="344">
        <f t="shared" si="7"/>
        <v>0</v>
      </c>
      <c r="O53" s="31"/>
    </row>
    <row r="54" spans="1:15" s="98" customFormat="1" x14ac:dyDescent="0.2">
      <c r="A54" s="327">
        <f t="shared" si="8"/>
        <v>41356</v>
      </c>
      <c r="B54" s="345" t="s">
        <v>11</v>
      </c>
      <c r="C54" s="346"/>
      <c r="D54" s="346"/>
      <c r="E54" s="341">
        <f t="shared" si="4"/>
        <v>0</v>
      </c>
      <c r="F54" s="331"/>
      <c r="G54" s="332"/>
      <c r="H54" s="347">
        <f t="shared" si="5"/>
        <v>0</v>
      </c>
      <c r="I54" s="334"/>
      <c r="J54" s="335"/>
      <c r="K54" s="336">
        <f t="shared" si="9"/>
        <v>0</v>
      </c>
      <c r="L54" s="337"/>
      <c r="M54" s="338"/>
      <c r="N54" s="339">
        <f t="shared" si="7"/>
        <v>0</v>
      </c>
      <c r="O54" s="433"/>
    </row>
    <row r="55" spans="1:15" x14ac:dyDescent="0.2">
      <c r="A55" s="277">
        <f t="shared" si="8"/>
        <v>41357</v>
      </c>
      <c r="B55" s="293" t="s">
        <v>12</v>
      </c>
      <c r="C55" s="324"/>
      <c r="D55" s="324"/>
      <c r="E55" s="281">
        <f t="shared" si="4"/>
        <v>0</v>
      </c>
      <c r="F55" s="282"/>
      <c r="G55" s="283"/>
      <c r="H55" s="294">
        <f t="shared" si="5"/>
        <v>0</v>
      </c>
      <c r="I55" s="285"/>
      <c r="J55" s="286"/>
      <c r="K55" s="295">
        <f t="shared" si="9"/>
        <v>0</v>
      </c>
      <c r="L55" s="288"/>
      <c r="M55" s="289"/>
      <c r="N55" s="296">
        <f t="shared" si="7"/>
        <v>0</v>
      </c>
      <c r="O55" s="305"/>
    </row>
    <row r="56" spans="1:15" x14ac:dyDescent="0.2">
      <c r="A56" s="277">
        <f t="shared" si="8"/>
        <v>41358</v>
      </c>
      <c r="B56" s="293" t="s">
        <v>13</v>
      </c>
      <c r="C56" s="280"/>
      <c r="D56" s="280"/>
      <c r="E56" s="281">
        <f t="shared" si="4"/>
        <v>0</v>
      </c>
      <c r="F56" s="282"/>
      <c r="G56" s="283"/>
      <c r="H56" s="294">
        <f t="shared" si="5"/>
        <v>0</v>
      </c>
      <c r="I56" s="285"/>
      <c r="J56" s="286"/>
      <c r="K56" s="295">
        <f t="shared" si="9"/>
        <v>0</v>
      </c>
      <c r="L56" s="288"/>
      <c r="M56" s="289"/>
      <c r="N56" s="296">
        <f t="shared" si="7"/>
        <v>0</v>
      </c>
      <c r="O56" s="305"/>
    </row>
    <row r="57" spans="1:15" x14ac:dyDescent="0.2">
      <c r="A57" s="327">
        <f t="shared" si="8"/>
        <v>41359</v>
      </c>
      <c r="B57" s="345" t="s">
        <v>7</v>
      </c>
      <c r="C57" s="346"/>
      <c r="D57" s="346"/>
      <c r="E57" s="341">
        <f t="shared" si="4"/>
        <v>0</v>
      </c>
      <c r="F57" s="331"/>
      <c r="G57" s="332"/>
      <c r="H57" s="347">
        <f t="shared" si="5"/>
        <v>0</v>
      </c>
      <c r="I57" s="334"/>
      <c r="J57" s="335"/>
      <c r="K57" s="336">
        <f t="shared" si="9"/>
        <v>0</v>
      </c>
      <c r="L57" s="337"/>
      <c r="M57" s="338"/>
      <c r="N57" s="339">
        <f t="shared" si="7"/>
        <v>0</v>
      </c>
      <c r="O57" s="31" t="s">
        <v>36</v>
      </c>
    </row>
    <row r="58" spans="1:15" x14ac:dyDescent="0.2">
      <c r="A58" s="327">
        <f t="shared" si="8"/>
        <v>41360</v>
      </c>
      <c r="B58" s="345" t="s">
        <v>8</v>
      </c>
      <c r="C58" s="346"/>
      <c r="D58" s="346"/>
      <c r="E58" s="341">
        <f t="shared" si="4"/>
        <v>0</v>
      </c>
      <c r="F58" s="331"/>
      <c r="G58" s="332"/>
      <c r="H58" s="347">
        <f t="shared" si="5"/>
        <v>0</v>
      </c>
      <c r="I58" s="334"/>
      <c r="J58" s="335"/>
      <c r="K58" s="336">
        <f t="shared" si="9"/>
        <v>0</v>
      </c>
      <c r="L58" s="337"/>
      <c r="M58" s="338"/>
      <c r="N58" s="339">
        <f t="shared" si="7"/>
        <v>0</v>
      </c>
      <c r="O58" s="433"/>
    </row>
    <row r="59" spans="1:15" x14ac:dyDescent="0.2">
      <c r="A59" s="327">
        <f t="shared" si="8"/>
        <v>41361</v>
      </c>
      <c r="B59" s="345" t="s">
        <v>9</v>
      </c>
      <c r="C59" s="346"/>
      <c r="D59" s="346"/>
      <c r="E59" s="341">
        <f t="shared" si="4"/>
        <v>0</v>
      </c>
      <c r="F59" s="331"/>
      <c r="G59" s="332"/>
      <c r="H59" s="348">
        <f t="shared" si="5"/>
        <v>0</v>
      </c>
      <c r="I59" s="334"/>
      <c r="J59" s="335"/>
      <c r="K59" s="343">
        <f t="shared" si="9"/>
        <v>0</v>
      </c>
      <c r="L59" s="337"/>
      <c r="M59" s="338"/>
      <c r="N59" s="344">
        <f t="shared" si="7"/>
        <v>0</v>
      </c>
      <c r="O59" s="31"/>
    </row>
    <row r="60" spans="1:15" x14ac:dyDescent="0.2">
      <c r="A60" s="327">
        <f t="shared" si="8"/>
        <v>41362</v>
      </c>
      <c r="B60" s="345" t="s">
        <v>10</v>
      </c>
      <c r="C60" s="346"/>
      <c r="D60" s="346"/>
      <c r="E60" s="341">
        <f t="shared" si="4"/>
        <v>0</v>
      </c>
      <c r="F60" s="331"/>
      <c r="G60" s="332"/>
      <c r="H60" s="348">
        <f t="shared" si="5"/>
        <v>0</v>
      </c>
      <c r="I60" s="334"/>
      <c r="J60" s="335"/>
      <c r="K60" s="343">
        <f t="shared" si="9"/>
        <v>0</v>
      </c>
      <c r="L60" s="337"/>
      <c r="M60" s="338"/>
      <c r="N60" s="344">
        <f t="shared" si="7"/>
        <v>0</v>
      </c>
      <c r="O60" s="31"/>
    </row>
    <row r="61" spans="1:15" x14ac:dyDescent="0.2">
      <c r="A61" s="327">
        <f t="shared" si="8"/>
        <v>41363</v>
      </c>
      <c r="B61" s="345" t="s">
        <v>11</v>
      </c>
      <c r="C61" s="346"/>
      <c r="D61" s="346"/>
      <c r="E61" s="341">
        <f t="shared" si="4"/>
        <v>0</v>
      </c>
      <c r="F61" s="331"/>
      <c r="G61" s="332"/>
      <c r="H61" s="348">
        <f t="shared" si="5"/>
        <v>0</v>
      </c>
      <c r="I61" s="334"/>
      <c r="J61" s="335"/>
      <c r="K61" s="343">
        <f t="shared" si="9"/>
        <v>0</v>
      </c>
      <c r="L61" s="337"/>
      <c r="M61" s="338"/>
      <c r="N61" s="344">
        <f t="shared" si="7"/>
        <v>0</v>
      </c>
      <c r="O61" s="31"/>
    </row>
    <row r="62" spans="1:15" s="98" customFormat="1" ht="13.5" thickBot="1" x14ac:dyDescent="0.25">
      <c r="A62" s="102"/>
      <c r="B62" s="78"/>
      <c r="C62" s="80"/>
      <c r="D62" s="80"/>
      <c r="E62" s="81"/>
      <c r="F62" s="82"/>
      <c r="G62" s="83"/>
      <c r="H62" s="103"/>
      <c r="I62" s="85"/>
      <c r="J62" s="85"/>
      <c r="K62" s="86"/>
      <c r="L62" s="87"/>
      <c r="M62" s="87"/>
      <c r="N62" s="88"/>
      <c r="O62" s="89"/>
    </row>
    <row r="63" spans="1:15" ht="13.5" thickBot="1" x14ac:dyDescent="0.25"/>
    <row r="64" spans="1:15" x14ac:dyDescent="0.2">
      <c r="A64" s="506" t="s">
        <v>183</v>
      </c>
      <c r="B64" s="507"/>
      <c r="C64" s="507"/>
      <c r="D64" s="507"/>
      <c r="E64" s="507"/>
      <c r="F64" s="507"/>
      <c r="G64" s="221"/>
      <c r="H64" s="221"/>
      <c r="I64" s="507" t="s">
        <v>184</v>
      </c>
      <c r="J64" s="507"/>
      <c r="K64" s="507"/>
      <c r="L64" s="507"/>
      <c r="M64" s="507"/>
      <c r="N64" s="507"/>
      <c r="O64" s="222"/>
    </row>
    <row r="65" spans="1:15" x14ac:dyDescent="0.2">
      <c r="A65" s="224"/>
      <c r="B65" s="33"/>
      <c r="C65" s="33"/>
      <c r="D65" s="33"/>
      <c r="E65" s="33"/>
      <c r="F65" s="33"/>
      <c r="G65" s="33"/>
      <c r="H65" s="33"/>
      <c r="I65" s="33"/>
      <c r="J65" s="33"/>
      <c r="K65" s="33"/>
      <c r="L65" s="33"/>
      <c r="M65" s="33"/>
      <c r="N65" s="33"/>
      <c r="O65" s="223"/>
    </row>
    <row r="66" spans="1:15" x14ac:dyDescent="0.2">
      <c r="A66" s="224"/>
      <c r="B66" s="33"/>
      <c r="C66" s="33"/>
      <c r="D66" s="33"/>
      <c r="E66" s="33"/>
      <c r="F66" s="33"/>
      <c r="G66" s="33"/>
      <c r="H66" s="33"/>
      <c r="I66" s="33"/>
      <c r="J66" s="33"/>
      <c r="K66" s="33"/>
      <c r="L66" s="33"/>
      <c r="M66" s="33"/>
      <c r="N66" s="33"/>
      <c r="O66" s="223"/>
    </row>
    <row r="67" spans="1:15" x14ac:dyDescent="0.2">
      <c r="A67" s="224"/>
      <c r="B67" s="33"/>
      <c r="C67" s="33"/>
      <c r="D67" s="33"/>
      <c r="E67" s="33"/>
      <c r="F67" s="33"/>
      <c r="G67" s="33"/>
      <c r="H67" s="33"/>
      <c r="I67" s="33"/>
      <c r="J67" s="33"/>
      <c r="K67" s="33"/>
      <c r="L67" s="33"/>
      <c r="M67" s="33"/>
      <c r="N67" s="33"/>
      <c r="O67" s="223"/>
    </row>
    <row r="68" spans="1:15" x14ac:dyDescent="0.2">
      <c r="A68" s="224"/>
      <c r="B68" s="33"/>
      <c r="C68" s="33"/>
      <c r="D68" s="33"/>
      <c r="E68" s="33"/>
      <c r="F68" s="33"/>
      <c r="G68" s="33"/>
      <c r="H68" s="33"/>
      <c r="I68" s="33"/>
      <c r="J68" s="33"/>
      <c r="K68" s="33"/>
      <c r="L68" s="33"/>
      <c r="M68" s="33"/>
      <c r="N68" s="33"/>
      <c r="O68" s="223"/>
    </row>
    <row r="69" spans="1:15" x14ac:dyDescent="0.2">
      <c r="A69" s="240"/>
      <c r="B69" s="33"/>
      <c r="C69" s="33"/>
      <c r="D69" s="33"/>
      <c r="E69" s="33"/>
      <c r="F69" s="33"/>
      <c r="G69" s="33"/>
      <c r="H69" s="33"/>
      <c r="I69" s="541"/>
      <c r="J69" s="541"/>
      <c r="K69" s="33"/>
      <c r="L69" s="33"/>
      <c r="M69" s="33"/>
      <c r="N69" s="33"/>
      <c r="O69" s="223"/>
    </row>
    <row r="70" spans="1:15" ht="13.5" thickBot="1" x14ac:dyDescent="0.25">
      <c r="A70" s="225" t="s">
        <v>1</v>
      </c>
      <c r="B70" s="537" t="s">
        <v>185</v>
      </c>
      <c r="C70" s="537"/>
      <c r="D70" s="537"/>
      <c r="E70" s="537"/>
      <c r="F70" s="538"/>
      <c r="G70" s="539"/>
      <c r="H70" s="226"/>
      <c r="I70" s="227" t="s">
        <v>1</v>
      </c>
      <c r="J70" s="537" t="s">
        <v>185</v>
      </c>
      <c r="K70" s="537"/>
      <c r="L70" s="537"/>
      <c r="M70" s="537"/>
      <c r="N70" s="538"/>
      <c r="O70" s="540"/>
    </row>
  </sheetData>
  <sheetProtection algorithmName="SHA-512" hashValue="On6Ya+L+WGE72oLnZItSc3ELZVVz5IdpQ0zLGaphj7S/WMbaBVW1n+DQm5AKX6IUpxZeHuTglmQ8l2uZGrOD2w==" saltValue="ussKp/U2LJWHtM9F/1XMSw==" spinCount="100000" sheet="1" selectLockedCells="1"/>
  <mergeCells count="47">
    <mergeCell ref="L28:N28"/>
    <mergeCell ref="B70:G70"/>
    <mergeCell ref="J70:O70"/>
    <mergeCell ref="I69:J69"/>
    <mergeCell ref="A21:D21"/>
    <mergeCell ref="A22:O26"/>
    <mergeCell ref="A64:F64"/>
    <mergeCell ref="I64:N64"/>
    <mergeCell ref="C28:E28"/>
    <mergeCell ref="F28:H28"/>
    <mergeCell ref="I28:K28"/>
    <mergeCell ref="B9:C9"/>
    <mergeCell ref="M12:N12"/>
    <mergeCell ref="M16:N16"/>
    <mergeCell ref="B15:F15"/>
    <mergeCell ref="B14:F14"/>
    <mergeCell ref="B13:F13"/>
    <mergeCell ref="K15:L15"/>
    <mergeCell ref="M14:N14"/>
    <mergeCell ref="M13:N13"/>
    <mergeCell ref="M8:N8"/>
    <mergeCell ref="M9:N9"/>
    <mergeCell ref="M11:N11"/>
    <mergeCell ref="M10:N10"/>
    <mergeCell ref="E9:F9"/>
    <mergeCell ref="B19:F19"/>
    <mergeCell ref="B10:F10"/>
    <mergeCell ref="M19:N19"/>
    <mergeCell ref="B11:F11"/>
    <mergeCell ref="B12:F12"/>
    <mergeCell ref="B16:F16"/>
    <mergeCell ref="M15:N15"/>
    <mergeCell ref="M18:N18"/>
    <mergeCell ref="B17:F17"/>
    <mergeCell ref="B18:E18"/>
    <mergeCell ref="M17:N17"/>
    <mergeCell ref="M1:N1"/>
    <mergeCell ref="M2:N2"/>
    <mergeCell ref="B1:L1"/>
    <mergeCell ref="B2:L2"/>
    <mergeCell ref="G6:L6"/>
    <mergeCell ref="M6:N6"/>
    <mergeCell ref="B5:L5"/>
    <mergeCell ref="M5:N5"/>
    <mergeCell ref="E6:F6"/>
    <mergeCell ref="B4:L4"/>
    <mergeCell ref="M4:N4"/>
  </mergeCells>
  <phoneticPr fontId="0" type="noConversion"/>
  <pageMargins left="0.19685039370078741" right="0.19685039370078741" top="0.70866141732283472" bottom="0.23622047244094491" header="0.23622047244094491" footer="0.23622047244094491"/>
  <pageSetup paperSize="9" scale="80" orientation="portrait" horizontalDpi="300" verticalDpi="300" r:id="rId1"/>
  <headerFooter alignWithMargins="0">
    <oddHeader>&amp;L&amp;F&amp;C&amp;D&amp;R&amp;A</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7">
    <pageSetUpPr fitToPage="1"/>
  </sheetPr>
  <dimension ref="A1:X69"/>
  <sheetViews>
    <sheetView zoomScale="62" zoomScaleNormal="62" workbookViewId="0">
      <selection activeCell="C33" sqref="C33"/>
    </sheetView>
  </sheetViews>
  <sheetFormatPr baseColWidth="10" defaultColWidth="10.7109375" defaultRowHeight="12.75" x14ac:dyDescent="0.2"/>
  <cols>
    <col min="1" max="1" width="11.7109375" style="35" bestFit="1" customWidth="1"/>
    <col min="2" max="2" width="9.140625" style="35" customWidth="1"/>
    <col min="3" max="5" width="7.42578125" style="35" customWidth="1"/>
    <col min="6" max="6" width="7.85546875" style="35" customWidth="1"/>
    <col min="7" max="14" width="7.42578125" style="35" customWidth="1"/>
    <col min="15" max="15" width="17.7109375" style="35" customWidth="1"/>
    <col min="16" max="16384" width="10.7109375" style="35"/>
  </cols>
  <sheetData>
    <row r="1" spans="1:24" ht="15.75" x14ac:dyDescent="0.25">
      <c r="A1" s="33"/>
      <c r="B1" s="445" t="s">
        <v>67</v>
      </c>
      <c r="C1" s="446"/>
      <c r="D1" s="446"/>
      <c r="E1" s="446"/>
      <c r="F1" s="446"/>
      <c r="G1" s="446"/>
      <c r="H1" s="446"/>
      <c r="I1" s="446"/>
      <c r="J1" s="446"/>
      <c r="K1" s="446"/>
      <c r="L1" s="447"/>
      <c r="M1" s="461">
        <f>SUM((M13+M15)-M16-M2)</f>
        <v>-25.5</v>
      </c>
      <c r="N1" s="462"/>
      <c r="O1" s="34"/>
    </row>
    <row r="2" spans="1:24" ht="17.25" thickBot="1" x14ac:dyDescent="0.35">
      <c r="A2" s="33"/>
      <c r="B2" s="456" t="s">
        <v>66</v>
      </c>
      <c r="C2" s="457"/>
      <c r="D2" s="457"/>
      <c r="E2" s="457"/>
      <c r="F2" s="457"/>
      <c r="G2" s="457"/>
      <c r="H2" s="457"/>
      <c r="I2" s="457"/>
      <c r="J2" s="457"/>
      <c r="K2" s="457"/>
      <c r="L2" s="458"/>
      <c r="M2" s="459"/>
      <c r="N2" s="460"/>
      <c r="O2" s="34"/>
    </row>
    <row r="3" spans="1:24" ht="10.5" customHeight="1" thickBot="1" x14ac:dyDescent="0.35">
      <c r="A3" s="120"/>
      <c r="B3" s="121"/>
      <c r="C3" s="121"/>
      <c r="D3" s="121"/>
      <c r="E3" s="121"/>
      <c r="F3" s="121"/>
      <c r="G3" s="121"/>
      <c r="H3" s="121"/>
      <c r="I3" s="121"/>
      <c r="J3" s="121"/>
      <c r="K3" s="121"/>
      <c r="L3" s="121"/>
      <c r="M3" s="119"/>
      <c r="N3" s="119"/>
      <c r="O3" s="34"/>
      <c r="T3" s="33"/>
      <c r="U3" s="33"/>
      <c r="V3" s="33"/>
      <c r="W3" s="33"/>
      <c r="X3" s="33"/>
    </row>
    <row r="4" spans="1:24" ht="16.5" x14ac:dyDescent="0.3">
      <c r="B4" s="448" t="str">
        <f>Januar!$B$4</f>
        <v>Sum overtid i år (AML § 10-6) Overføres til neste måned:</v>
      </c>
      <c r="C4" s="449"/>
      <c r="D4" s="449"/>
      <c r="E4" s="449"/>
      <c r="F4" s="449"/>
      <c r="G4" s="449"/>
      <c r="H4" s="449"/>
      <c r="I4" s="449"/>
      <c r="J4" s="449"/>
      <c r="K4" s="449"/>
      <c r="L4" s="449"/>
      <c r="M4" s="463">
        <f>SUM((Mars!M4)+M19)</f>
        <v>0</v>
      </c>
      <c r="N4" s="464"/>
      <c r="O4" s="34"/>
      <c r="T4" s="33"/>
      <c r="U4" s="33"/>
      <c r="V4" s="33"/>
      <c r="W4" s="33"/>
      <c r="X4" s="33"/>
    </row>
    <row r="5" spans="1:24" ht="17.25" thickBot="1" x14ac:dyDescent="0.35">
      <c r="B5" s="592" t="s">
        <v>65</v>
      </c>
      <c r="C5" s="452"/>
      <c r="D5" s="452"/>
      <c r="E5" s="452"/>
      <c r="F5" s="452"/>
      <c r="G5" s="452"/>
      <c r="H5" s="452"/>
      <c r="I5" s="452"/>
      <c r="J5" s="452"/>
      <c r="K5" s="452"/>
      <c r="L5" s="593"/>
      <c r="M5" s="454"/>
      <c r="N5" s="455"/>
      <c r="O5" s="34"/>
      <c r="T5" s="33"/>
      <c r="U5" s="33"/>
      <c r="V5" s="33"/>
      <c r="W5" s="33"/>
      <c r="X5" s="33"/>
    </row>
    <row r="6" spans="1:24" ht="17.25" thickBot="1" x14ac:dyDescent="0.35">
      <c r="B6" s="122" t="s">
        <v>68</v>
      </c>
      <c r="C6" s="118"/>
      <c r="D6" s="118"/>
      <c r="E6" s="565">
        <f>SUM(Mars!M6)</f>
        <v>0</v>
      </c>
      <c r="F6" s="566"/>
      <c r="G6" s="469" t="s">
        <v>69</v>
      </c>
      <c r="H6" s="469"/>
      <c r="I6" s="469"/>
      <c r="J6" s="469"/>
      <c r="K6" s="469"/>
      <c r="L6" s="469"/>
      <c r="M6" s="465">
        <f>SUM(E6+M19-M5)</f>
        <v>0</v>
      </c>
      <c r="N6" s="466"/>
      <c r="O6" s="34"/>
    </row>
    <row r="7" spans="1:24" ht="13.5" thickBot="1" x14ac:dyDescent="0.25">
      <c r="T7" s="33"/>
      <c r="U7" s="33"/>
      <c r="V7" s="33"/>
      <c r="W7" s="33"/>
      <c r="X7" s="33"/>
    </row>
    <row r="8" spans="1:24" ht="13.5" x14ac:dyDescent="0.25">
      <c r="A8" s="36"/>
      <c r="B8" s="125" t="s">
        <v>72</v>
      </c>
      <c r="C8" s="126"/>
      <c r="D8" s="126"/>
      <c r="E8" s="126"/>
      <c r="F8" s="127"/>
      <c r="G8" s="375" t="s">
        <v>0</v>
      </c>
      <c r="H8" s="368" t="s">
        <v>0</v>
      </c>
      <c r="I8" s="368" t="s">
        <v>0</v>
      </c>
      <c r="J8" s="368" t="s">
        <v>0</v>
      </c>
      <c r="K8" s="369" t="s">
        <v>0</v>
      </c>
      <c r="L8" s="368"/>
      <c r="M8" s="579" t="s">
        <v>17</v>
      </c>
      <c r="N8" s="570"/>
      <c r="O8" s="39"/>
      <c r="T8" s="33"/>
      <c r="U8" s="33"/>
      <c r="V8" s="33"/>
      <c r="W8" s="33"/>
      <c r="X8" s="33"/>
    </row>
    <row r="9" spans="1:24" ht="14.25" thickBot="1" x14ac:dyDescent="0.3">
      <c r="B9" s="572">
        <f>SUM((Mars!B9)+M13+M19)</f>
        <v>0</v>
      </c>
      <c r="C9" s="573"/>
      <c r="D9" s="124"/>
      <c r="E9" s="571">
        <f>SUM(B9-(Januar!O19))</f>
        <v>-78.3125</v>
      </c>
      <c r="F9" s="600"/>
      <c r="G9" s="376">
        <v>12</v>
      </c>
      <c r="H9" s="370">
        <f>G9+1</f>
        <v>13</v>
      </c>
      <c r="I9" s="370">
        <f>H9+1</f>
        <v>14</v>
      </c>
      <c r="J9" s="370">
        <f>I9+1</f>
        <v>15</v>
      </c>
      <c r="K9" s="371">
        <f>J9+1</f>
        <v>16</v>
      </c>
      <c r="L9" s="371">
        <f>K9+1</f>
        <v>17</v>
      </c>
      <c r="M9" s="580" t="s">
        <v>18</v>
      </c>
      <c r="N9" s="575"/>
      <c r="T9" s="33"/>
      <c r="U9" s="33"/>
      <c r="V9" s="33"/>
      <c r="W9" s="33"/>
      <c r="X9" s="33"/>
    </row>
    <row r="10" spans="1:24" x14ac:dyDescent="0.2">
      <c r="B10" s="520" t="s">
        <v>25</v>
      </c>
      <c r="C10" s="521"/>
      <c r="D10" s="521"/>
      <c r="E10" s="521"/>
      <c r="F10" s="522"/>
      <c r="G10" s="292"/>
      <c r="H10" s="43">
        <f>SUM(E31:E32)</f>
        <v>0</v>
      </c>
      <c r="I10" s="43">
        <f>SUM(E33:E39)</f>
        <v>0</v>
      </c>
      <c r="J10" s="43">
        <f>SUM(E40:E46)</f>
        <v>0</v>
      </c>
      <c r="K10" s="44">
        <f>SUM(E47:E53)</f>
        <v>0</v>
      </c>
      <c r="L10" s="43">
        <f>SUM(E54:E60)</f>
        <v>0</v>
      </c>
      <c r="M10" s="478">
        <f>SUM(G10:L10)</f>
        <v>0</v>
      </c>
      <c r="N10" s="479"/>
      <c r="O10" s="45"/>
      <c r="T10" s="33"/>
      <c r="U10" s="33"/>
      <c r="V10" s="33"/>
      <c r="W10" s="33"/>
      <c r="X10" s="33"/>
    </row>
    <row r="11" spans="1:24" x14ac:dyDescent="0.2">
      <c r="B11" s="492" t="s">
        <v>23</v>
      </c>
      <c r="C11" s="493"/>
      <c r="D11" s="493"/>
      <c r="E11" s="493"/>
      <c r="F11" s="591"/>
      <c r="G11" s="292"/>
      <c r="H11" s="43">
        <f>SUM(H31:H32)</f>
        <v>0</v>
      </c>
      <c r="I11" s="43">
        <f>SUM(H33:H39)</f>
        <v>0</v>
      </c>
      <c r="J11" s="43">
        <f>SUM(H40:H46)</f>
        <v>0</v>
      </c>
      <c r="K11" s="44">
        <f>SUM(H47:H53)</f>
        <v>0</v>
      </c>
      <c r="L11" s="43">
        <f>SUM(H54:H60)</f>
        <v>0</v>
      </c>
      <c r="M11" s="478">
        <f>SUM(G11:L11)</f>
        <v>0</v>
      </c>
      <c r="N11" s="479"/>
      <c r="O11" s="45"/>
      <c r="T11" s="33"/>
      <c r="U11" s="33"/>
      <c r="V11" s="33"/>
      <c r="W11" s="33"/>
      <c r="X11" s="33"/>
    </row>
    <row r="12" spans="1:24" x14ac:dyDescent="0.2">
      <c r="B12" s="492" t="str">
        <f>Januar!$B$12</f>
        <v>Fravær i arbeidstiden:</v>
      </c>
      <c r="C12" s="493"/>
      <c r="D12" s="493"/>
      <c r="E12" s="493"/>
      <c r="F12" s="591"/>
      <c r="G12" s="292"/>
      <c r="H12" s="43">
        <f>SUM(K31:K32)</f>
        <v>0</v>
      </c>
      <c r="I12" s="43">
        <f>SUM(K33:K39)</f>
        <v>0</v>
      </c>
      <c r="J12" s="43">
        <f>SUM(K40:K46)</f>
        <v>0</v>
      </c>
      <c r="K12" s="44">
        <f>SUM(K47:K53)</f>
        <v>0</v>
      </c>
      <c r="L12" s="43">
        <f>SUM(K54:K60)</f>
        <v>0</v>
      </c>
      <c r="M12" s="478">
        <f>SUM(G12:L12)</f>
        <v>0</v>
      </c>
      <c r="N12" s="479"/>
      <c r="O12" s="45"/>
      <c r="Q12" s="33"/>
      <c r="R12" s="33"/>
      <c r="S12" s="33"/>
      <c r="T12" s="33"/>
    </row>
    <row r="13" spans="1:24" x14ac:dyDescent="0.2">
      <c r="B13" s="508" t="s">
        <v>19</v>
      </c>
      <c r="C13" s="509"/>
      <c r="D13" s="509"/>
      <c r="E13" s="509"/>
      <c r="F13" s="601"/>
      <c r="G13" s="298"/>
      <c r="H13" s="91">
        <f>SUM(H10+H11-H12)</f>
        <v>0</v>
      </c>
      <c r="I13" s="91">
        <f>SUM(I10+I11-I12)</f>
        <v>0</v>
      </c>
      <c r="J13" s="91">
        <f>SUM(J10+J11-J12)</f>
        <v>0</v>
      </c>
      <c r="K13" s="104">
        <f>SUM(K10+K11-K12)</f>
        <v>0</v>
      </c>
      <c r="L13" s="43">
        <f>SUM(L10+L11-L12)</f>
        <v>0</v>
      </c>
      <c r="M13" s="563">
        <f>SUM(G13:L13)</f>
        <v>0</v>
      </c>
      <c r="N13" s="564" t="e">
        <f>SUM(N10+N11-N12-#REF!)</f>
        <v>#REF!</v>
      </c>
      <c r="O13" s="45"/>
      <c r="Q13" s="33"/>
      <c r="R13" s="33"/>
      <c r="S13" s="33"/>
      <c r="T13" s="33"/>
    </row>
    <row r="14" spans="1:24" x14ac:dyDescent="0.2">
      <c r="B14" s="480" t="s">
        <v>22</v>
      </c>
      <c r="C14" s="481"/>
      <c r="D14" s="481"/>
      <c r="E14" s="481"/>
      <c r="F14" s="599"/>
      <c r="G14" s="292"/>
      <c r="H14" s="43">
        <f>SUM(H13-H16)</f>
        <v>0</v>
      </c>
      <c r="I14" s="43">
        <f>SUM(I13-I16)</f>
        <v>-1.5625</v>
      </c>
      <c r="J14" s="43">
        <f>SUM(J13-J16)</f>
        <v>-0.8125</v>
      </c>
      <c r="K14" s="43">
        <f>SUM(K13-K16)</f>
        <v>-1.25</v>
      </c>
      <c r="L14" s="43">
        <f>SUM(L13-L16)</f>
        <v>-1.5625</v>
      </c>
      <c r="M14" s="598">
        <f>SUM(G14:L14)</f>
        <v>-5.1875</v>
      </c>
      <c r="N14" s="484"/>
      <c r="O14" s="45"/>
      <c r="Q14" s="33"/>
      <c r="R14" s="33"/>
      <c r="S14" s="33"/>
      <c r="T14" s="33"/>
    </row>
    <row r="15" spans="1:24" ht="13.5" thickBot="1" x14ac:dyDescent="0.25">
      <c r="B15" s="492" t="s">
        <v>16</v>
      </c>
      <c r="C15" s="493"/>
      <c r="D15" s="493"/>
      <c r="E15" s="493"/>
      <c r="F15" s="591"/>
      <c r="G15" s="582"/>
      <c r="H15" s="605"/>
      <c r="I15" s="605"/>
      <c r="J15" s="605"/>
      <c r="K15" s="605"/>
      <c r="L15" s="605"/>
      <c r="M15" s="603">
        <f>Mars!$M$1</f>
        <v>-20.3125</v>
      </c>
      <c r="N15" s="479"/>
      <c r="O15" s="45"/>
      <c r="Q15" s="33"/>
      <c r="R15" s="13"/>
      <c r="S15" s="13"/>
      <c r="T15" s="33"/>
    </row>
    <row r="16" spans="1:24" ht="13.5" thickBot="1" x14ac:dyDescent="0.25">
      <c r="A16" s="92"/>
      <c r="B16" s="513" t="str">
        <f>Januar!$B$16</f>
        <v>Normal arbeidstid pr uke :</v>
      </c>
      <c r="C16" s="514"/>
      <c r="D16" s="514"/>
      <c r="E16" s="514"/>
      <c r="F16" s="515"/>
      <c r="G16" s="299"/>
      <c r="H16" s="275">
        <f>H18</f>
        <v>0</v>
      </c>
      <c r="I16" s="275">
        <f>I18</f>
        <v>1.5625</v>
      </c>
      <c r="J16" s="275">
        <f>J18</f>
        <v>0.8125</v>
      </c>
      <c r="K16" s="275">
        <f>K18</f>
        <v>1.25</v>
      </c>
      <c r="L16" s="275">
        <f>L18</f>
        <v>1.5625</v>
      </c>
      <c r="M16" s="596">
        <f>SUM(G16:L16)</f>
        <v>5.1875</v>
      </c>
      <c r="N16" s="597"/>
      <c r="O16" s="45"/>
      <c r="Q16" s="33"/>
      <c r="R16" s="33"/>
      <c r="S16" s="33"/>
      <c r="T16" s="33"/>
    </row>
    <row r="17" spans="1:20" ht="13.5" thickBot="1" x14ac:dyDescent="0.25">
      <c r="A17" s="92"/>
      <c r="B17" s="520" t="str">
        <f>Januar!$B$17</f>
        <v>Antall dager med normal arbeidstid</v>
      </c>
      <c r="C17" s="521"/>
      <c r="D17" s="521"/>
      <c r="E17" s="521"/>
      <c r="F17" s="522"/>
      <c r="G17" s="300"/>
      <c r="H17" s="276">
        <v>0</v>
      </c>
      <c r="I17" s="276">
        <v>5</v>
      </c>
      <c r="J17" s="359">
        <v>2.6</v>
      </c>
      <c r="K17" s="276">
        <v>4</v>
      </c>
      <c r="L17" s="276">
        <v>5</v>
      </c>
      <c r="M17" s="606">
        <f>SUM(G17:L17)</f>
        <v>16.600000000000001</v>
      </c>
      <c r="N17" s="607"/>
      <c r="O17" s="45"/>
      <c r="Q17" s="33"/>
      <c r="R17" s="33"/>
      <c r="S17" s="33"/>
      <c r="T17" s="33"/>
    </row>
    <row r="18" spans="1:20" ht="13.5" thickBot="1" x14ac:dyDescent="0.25">
      <c r="A18" s="36"/>
      <c r="B18" s="558" t="str">
        <f>Januar!$B$18</f>
        <v>Normal arbeidstid pr dag er timer:</v>
      </c>
      <c r="C18" s="559"/>
      <c r="D18" s="559"/>
      <c r="E18" s="560"/>
      <c r="F18" s="322">
        <f>Januar!$F$18</f>
        <v>0.3125</v>
      </c>
      <c r="G18" s="301"/>
      <c r="H18" s="136">
        <f>$F$18*H17</f>
        <v>0</v>
      </c>
      <c r="I18" s="136">
        <f>$F$18*I17</f>
        <v>1.5625</v>
      </c>
      <c r="J18" s="136">
        <f>$F$18*J17</f>
        <v>0.8125</v>
      </c>
      <c r="K18" s="136">
        <f>$F$18*K17</f>
        <v>1.25</v>
      </c>
      <c r="L18" s="136">
        <f>$F$18*L17</f>
        <v>1.5625</v>
      </c>
      <c r="M18" s="594"/>
      <c r="N18" s="595"/>
    </row>
    <row r="19" spans="1:20" ht="13.5" thickBot="1" x14ac:dyDescent="0.25">
      <c r="B19" s="525" t="str">
        <f>Mars!$B$19</f>
        <v>Overtid:</v>
      </c>
      <c r="C19" s="526"/>
      <c r="D19" s="526"/>
      <c r="E19" s="526"/>
      <c r="F19" s="602"/>
      <c r="G19" s="302"/>
      <c r="H19" s="135">
        <f>SUM(N31:N32)</f>
        <v>0</v>
      </c>
      <c r="I19" s="135">
        <f>SUM(N33:N39)</f>
        <v>0</v>
      </c>
      <c r="J19" s="135">
        <f>SUM(N40:N46)</f>
        <v>0</v>
      </c>
      <c r="K19" s="135">
        <f>SUM(N47:N53)</f>
        <v>0</v>
      </c>
      <c r="L19" s="135">
        <f>SUM(N54:N60)</f>
        <v>0</v>
      </c>
      <c r="M19" s="604">
        <f>SUM(G19:L19)</f>
        <v>0</v>
      </c>
      <c r="N19" s="562"/>
      <c r="O19" s="49"/>
    </row>
    <row r="20" spans="1:20" x14ac:dyDescent="0.2">
      <c r="B20" s="242"/>
      <c r="C20" s="242"/>
      <c r="D20" s="242"/>
      <c r="E20" s="242"/>
      <c r="F20" s="242"/>
      <c r="G20" s="246"/>
      <c r="H20" s="50"/>
      <c r="I20" s="50"/>
      <c r="J20" s="50"/>
      <c r="K20" s="50"/>
      <c r="L20" s="50"/>
      <c r="M20" s="45"/>
      <c r="N20" s="45"/>
      <c r="O20" s="49"/>
    </row>
    <row r="21" spans="1:20" ht="13.5" thickBot="1" x14ac:dyDescent="0.25">
      <c r="A21" s="495" t="s">
        <v>182</v>
      </c>
      <c r="B21" s="496"/>
      <c r="C21" s="496"/>
      <c r="D21" s="496"/>
      <c r="I21" s="50"/>
      <c r="J21" s="50"/>
      <c r="K21" s="50"/>
      <c r="L21" s="50"/>
      <c r="M21" s="50"/>
      <c r="N21" s="50"/>
      <c r="O21" s="51"/>
    </row>
    <row r="22" spans="1:20" x14ac:dyDescent="0.2">
      <c r="A22" s="608"/>
      <c r="B22" s="498"/>
      <c r="C22" s="498"/>
      <c r="D22" s="498"/>
      <c r="E22" s="498"/>
      <c r="F22" s="498"/>
      <c r="G22" s="498"/>
      <c r="H22" s="498"/>
      <c r="I22" s="498"/>
      <c r="J22" s="498"/>
      <c r="K22" s="498"/>
      <c r="L22" s="498"/>
      <c r="M22" s="498"/>
      <c r="N22" s="498"/>
      <c r="O22" s="499"/>
    </row>
    <row r="23" spans="1:20" x14ac:dyDescent="0.2">
      <c r="A23" s="500"/>
      <c r="B23" s="501"/>
      <c r="C23" s="501"/>
      <c r="D23" s="501"/>
      <c r="E23" s="501"/>
      <c r="F23" s="501"/>
      <c r="G23" s="501"/>
      <c r="H23" s="501"/>
      <c r="I23" s="501"/>
      <c r="J23" s="501"/>
      <c r="K23" s="501"/>
      <c r="L23" s="501"/>
      <c r="M23" s="501"/>
      <c r="N23" s="501"/>
      <c r="O23" s="502"/>
    </row>
    <row r="24" spans="1:20" x14ac:dyDescent="0.2">
      <c r="A24" s="500"/>
      <c r="B24" s="501"/>
      <c r="C24" s="501"/>
      <c r="D24" s="501"/>
      <c r="E24" s="501"/>
      <c r="F24" s="501"/>
      <c r="G24" s="501"/>
      <c r="H24" s="501"/>
      <c r="I24" s="501"/>
      <c r="J24" s="501"/>
      <c r="K24" s="501"/>
      <c r="L24" s="501"/>
      <c r="M24" s="501"/>
      <c r="N24" s="501"/>
      <c r="O24" s="502"/>
    </row>
    <row r="25" spans="1:20" x14ac:dyDescent="0.2">
      <c r="A25" s="500"/>
      <c r="B25" s="501"/>
      <c r="C25" s="501"/>
      <c r="D25" s="501"/>
      <c r="E25" s="501"/>
      <c r="F25" s="501"/>
      <c r="G25" s="501"/>
      <c r="H25" s="501"/>
      <c r="I25" s="501"/>
      <c r="J25" s="501"/>
      <c r="K25" s="501"/>
      <c r="L25" s="501"/>
      <c r="M25" s="501"/>
      <c r="N25" s="501"/>
      <c r="O25" s="502"/>
    </row>
    <row r="26" spans="1:20" ht="13.5" thickBot="1" x14ac:dyDescent="0.25">
      <c r="A26" s="503"/>
      <c r="B26" s="504"/>
      <c r="C26" s="504"/>
      <c r="D26" s="504"/>
      <c r="E26" s="504"/>
      <c r="F26" s="504"/>
      <c r="G26" s="504"/>
      <c r="H26" s="504"/>
      <c r="I26" s="504"/>
      <c r="J26" s="504"/>
      <c r="K26" s="504"/>
      <c r="L26" s="504"/>
      <c r="M26" s="504"/>
      <c r="N26" s="504"/>
      <c r="O26" s="505"/>
    </row>
    <row r="27" spans="1:20" ht="13.5" thickBot="1" x14ac:dyDescent="0.25">
      <c r="A27" s="241"/>
      <c r="B27" s="241"/>
      <c r="C27" s="241"/>
      <c r="D27" s="241"/>
      <c r="E27" s="241"/>
      <c r="F27" s="241"/>
      <c r="G27" s="241"/>
      <c r="H27" s="241"/>
      <c r="I27" s="241"/>
      <c r="J27" s="241"/>
      <c r="K27" s="241"/>
      <c r="L27" s="241"/>
      <c r="M27" s="241"/>
      <c r="N27" s="241"/>
      <c r="O27" s="241"/>
    </row>
    <row r="28" spans="1:20" ht="13.5" x14ac:dyDescent="0.25">
      <c r="A28" s="52"/>
      <c r="B28" s="53"/>
      <c r="C28" s="542" t="s">
        <v>26</v>
      </c>
      <c r="D28" s="543"/>
      <c r="E28" s="544"/>
      <c r="F28" s="532" t="s">
        <v>14</v>
      </c>
      <c r="G28" s="533"/>
      <c r="H28" s="568"/>
      <c r="I28" s="534" t="s">
        <v>73</v>
      </c>
      <c r="J28" s="535"/>
      <c r="K28" s="536"/>
      <c r="L28" s="545" t="str">
        <f>Mars!$L$28</f>
        <v xml:space="preserve">Overtid </v>
      </c>
      <c r="M28" s="546"/>
      <c r="N28" s="547"/>
      <c r="O28" s="54" t="s">
        <v>6</v>
      </c>
    </row>
    <row r="29" spans="1:20" ht="13.5" thickBot="1" x14ac:dyDescent="0.25">
      <c r="A29" s="55" t="s">
        <v>1</v>
      </c>
      <c r="B29" s="56" t="s">
        <v>3</v>
      </c>
      <c r="C29" s="57" t="s">
        <v>4</v>
      </c>
      <c r="D29" s="57" t="s">
        <v>5</v>
      </c>
      <c r="E29" s="57" t="s">
        <v>2</v>
      </c>
      <c r="F29" s="58" t="s">
        <v>4</v>
      </c>
      <c r="G29" s="59" t="s">
        <v>5</v>
      </c>
      <c r="H29" s="60" t="s">
        <v>2</v>
      </c>
      <c r="I29" s="61" t="s">
        <v>5</v>
      </c>
      <c r="J29" s="62" t="s">
        <v>4</v>
      </c>
      <c r="K29" s="63" t="s">
        <v>2</v>
      </c>
      <c r="L29" s="64" t="s">
        <v>4</v>
      </c>
      <c r="M29" s="64" t="s">
        <v>5</v>
      </c>
      <c r="N29" s="64" t="s">
        <v>2</v>
      </c>
      <c r="O29" s="65"/>
    </row>
    <row r="30" spans="1:20" x14ac:dyDescent="0.2">
      <c r="A30" s="66"/>
      <c r="B30" s="67"/>
      <c r="C30" s="68"/>
      <c r="D30" s="69"/>
      <c r="E30" s="69"/>
      <c r="F30" s="68"/>
      <c r="G30" s="69"/>
      <c r="H30" s="70"/>
      <c r="I30" s="73"/>
      <c r="J30" s="73"/>
      <c r="K30" s="74"/>
      <c r="L30" s="68"/>
      <c r="M30" s="69"/>
      <c r="N30" s="70"/>
      <c r="O30" s="75"/>
    </row>
    <row r="31" spans="1:20" s="117" customFormat="1" x14ac:dyDescent="0.2">
      <c r="A31" s="277">
        <f>Mars!$A$61+1</f>
        <v>41364</v>
      </c>
      <c r="B31" s="293" t="s">
        <v>12</v>
      </c>
      <c r="C31" s="279"/>
      <c r="D31" s="280"/>
      <c r="E31" s="434">
        <f t="shared" ref="E31:E59" si="0">SUM(D31-C31)</f>
        <v>0</v>
      </c>
      <c r="F31" s="282"/>
      <c r="G31" s="283"/>
      <c r="H31" s="432">
        <f t="shared" ref="H31:H59" si="1">SUM(G31-F31)</f>
        <v>0</v>
      </c>
      <c r="I31" s="286"/>
      <c r="J31" s="286"/>
      <c r="K31" s="287">
        <f t="shared" ref="K31:K48" si="2">SUM(J31-I31)</f>
        <v>0</v>
      </c>
      <c r="L31" s="288"/>
      <c r="M31" s="289"/>
      <c r="N31" s="290">
        <f t="shared" ref="N31:N59" si="3">SUM(M31-L31)</f>
        <v>0</v>
      </c>
      <c r="O31" s="291" t="s">
        <v>36</v>
      </c>
    </row>
    <row r="32" spans="1:20" s="117" customFormat="1" x14ac:dyDescent="0.2">
      <c r="A32" s="277">
        <f>A31+1</f>
        <v>41365</v>
      </c>
      <c r="B32" s="293" t="s">
        <v>13</v>
      </c>
      <c r="C32" s="279"/>
      <c r="D32" s="280"/>
      <c r="E32" s="303">
        <f t="shared" si="0"/>
        <v>0</v>
      </c>
      <c r="F32" s="282"/>
      <c r="G32" s="283"/>
      <c r="H32" s="294">
        <f t="shared" si="1"/>
        <v>0</v>
      </c>
      <c r="I32" s="286"/>
      <c r="J32" s="286"/>
      <c r="K32" s="295">
        <f t="shared" si="2"/>
        <v>0</v>
      </c>
      <c r="L32" s="288"/>
      <c r="M32" s="289"/>
      <c r="N32" s="296">
        <f t="shared" si="3"/>
        <v>0</v>
      </c>
      <c r="O32" s="291"/>
    </row>
    <row r="33" spans="1:15" s="123" customFormat="1" x14ac:dyDescent="0.2">
      <c r="A33" s="327">
        <f t="shared" ref="A33:A60" si="4">A32+1</f>
        <v>41366</v>
      </c>
      <c r="B33" s="345" t="s">
        <v>7</v>
      </c>
      <c r="C33" s="346"/>
      <c r="D33" s="346"/>
      <c r="E33" s="330">
        <f>SUM(D33-C33)</f>
        <v>0</v>
      </c>
      <c r="F33" s="331"/>
      <c r="G33" s="332"/>
      <c r="H33" s="347">
        <f>SUM(G33-F33)</f>
        <v>0</v>
      </c>
      <c r="I33" s="335"/>
      <c r="J33" s="335"/>
      <c r="K33" s="336">
        <f>SUM(J33-I33)</f>
        <v>0</v>
      </c>
      <c r="L33" s="337"/>
      <c r="M33" s="338"/>
      <c r="N33" s="339">
        <f>SUM(M33-L33)</f>
        <v>0</v>
      </c>
      <c r="O33" s="31" t="s">
        <v>230</v>
      </c>
    </row>
    <row r="34" spans="1:15" s="117" customFormat="1" x14ac:dyDescent="0.2">
      <c r="A34" s="327">
        <f t="shared" si="4"/>
        <v>41367</v>
      </c>
      <c r="B34" s="345" t="s">
        <v>8</v>
      </c>
      <c r="C34" s="346"/>
      <c r="D34" s="346"/>
      <c r="E34" s="349">
        <f t="shared" si="0"/>
        <v>0</v>
      </c>
      <c r="F34" s="331"/>
      <c r="G34" s="332"/>
      <c r="H34" s="348">
        <f t="shared" si="1"/>
        <v>0</v>
      </c>
      <c r="I34" s="335"/>
      <c r="J34" s="335"/>
      <c r="K34" s="343">
        <f t="shared" si="2"/>
        <v>0</v>
      </c>
      <c r="L34" s="337"/>
      <c r="M34" s="338"/>
      <c r="N34" s="344">
        <f t="shared" si="3"/>
        <v>0</v>
      </c>
      <c r="O34" s="31"/>
    </row>
    <row r="35" spans="1:15" s="117" customFormat="1" x14ac:dyDescent="0.2">
      <c r="A35" s="327">
        <f t="shared" si="4"/>
        <v>41368</v>
      </c>
      <c r="B35" s="345" t="s">
        <v>9</v>
      </c>
      <c r="C35" s="346"/>
      <c r="D35" s="346"/>
      <c r="E35" s="349">
        <f t="shared" si="0"/>
        <v>0</v>
      </c>
      <c r="F35" s="331"/>
      <c r="G35" s="332"/>
      <c r="H35" s="348">
        <f t="shared" si="1"/>
        <v>0</v>
      </c>
      <c r="I35" s="335"/>
      <c r="J35" s="335"/>
      <c r="K35" s="343">
        <f t="shared" si="2"/>
        <v>0</v>
      </c>
      <c r="L35" s="337"/>
      <c r="M35" s="338"/>
      <c r="N35" s="344">
        <f t="shared" si="3"/>
        <v>0</v>
      </c>
      <c r="O35" s="31"/>
    </row>
    <row r="36" spans="1:15" s="117" customFormat="1" x14ac:dyDescent="0.2">
      <c r="A36" s="327">
        <f t="shared" si="4"/>
        <v>41369</v>
      </c>
      <c r="B36" s="345" t="s">
        <v>10</v>
      </c>
      <c r="C36" s="346"/>
      <c r="D36" s="346"/>
      <c r="E36" s="349">
        <f t="shared" si="0"/>
        <v>0</v>
      </c>
      <c r="F36" s="331"/>
      <c r="G36" s="332"/>
      <c r="H36" s="348">
        <f t="shared" si="1"/>
        <v>0</v>
      </c>
      <c r="I36" s="335"/>
      <c r="J36" s="335"/>
      <c r="K36" s="343">
        <f t="shared" si="2"/>
        <v>0</v>
      </c>
      <c r="L36" s="337"/>
      <c r="M36" s="338"/>
      <c r="N36" s="344">
        <f t="shared" si="3"/>
        <v>0</v>
      </c>
      <c r="O36" s="31"/>
    </row>
    <row r="37" spans="1:15" s="117" customFormat="1" x14ac:dyDescent="0.2">
      <c r="A37" s="327">
        <f t="shared" si="4"/>
        <v>41370</v>
      </c>
      <c r="B37" s="345" t="s">
        <v>11</v>
      </c>
      <c r="C37" s="346"/>
      <c r="D37" s="346"/>
      <c r="E37" s="349">
        <f t="shared" si="0"/>
        <v>0</v>
      </c>
      <c r="F37" s="331"/>
      <c r="G37" s="332"/>
      <c r="H37" s="348">
        <f t="shared" si="1"/>
        <v>0</v>
      </c>
      <c r="I37" s="335"/>
      <c r="J37" s="335"/>
      <c r="K37" s="343">
        <f t="shared" si="2"/>
        <v>0</v>
      </c>
      <c r="L37" s="337"/>
      <c r="M37" s="338"/>
      <c r="N37" s="344">
        <f t="shared" si="3"/>
        <v>0</v>
      </c>
      <c r="O37" s="31"/>
    </row>
    <row r="38" spans="1:15" s="117" customFormat="1" x14ac:dyDescent="0.2">
      <c r="A38" s="277">
        <f t="shared" si="4"/>
        <v>41371</v>
      </c>
      <c r="B38" s="293" t="s">
        <v>12</v>
      </c>
      <c r="C38" s="279"/>
      <c r="D38" s="280"/>
      <c r="E38" s="434">
        <f t="shared" si="0"/>
        <v>0</v>
      </c>
      <c r="F38" s="282"/>
      <c r="G38" s="283"/>
      <c r="H38" s="432">
        <f t="shared" si="1"/>
        <v>0</v>
      </c>
      <c r="I38" s="286"/>
      <c r="J38" s="286"/>
      <c r="K38" s="287">
        <f t="shared" si="2"/>
        <v>0</v>
      </c>
      <c r="L38" s="288"/>
      <c r="M38" s="289"/>
      <c r="N38" s="290">
        <f t="shared" si="3"/>
        <v>0</v>
      </c>
      <c r="O38" s="291"/>
    </row>
    <row r="39" spans="1:15" s="117" customFormat="1" x14ac:dyDescent="0.2">
      <c r="A39" s="277">
        <f t="shared" si="4"/>
        <v>41372</v>
      </c>
      <c r="B39" s="293" t="s">
        <v>13</v>
      </c>
      <c r="C39" s="279"/>
      <c r="D39" s="280"/>
      <c r="E39" s="303">
        <f>SUM(D39-C39)</f>
        <v>0</v>
      </c>
      <c r="F39" s="282"/>
      <c r="G39" s="283"/>
      <c r="H39" s="294">
        <f>SUM(G39-F39)</f>
        <v>0</v>
      </c>
      <c r="I39" s="286"/>
      <c r="J39" s="286"/>
      <c r="K39" s="295">
        <f>SUM(J39-I39)</f>
        <v>0</v>
      </c>
      <c r="L39" s="288"/>
      <c r="M39" s="289"/>
      <c r="N39" s="296">
        <f>SUM(M39-L39)</f>
        <v>0</v>
      </c>
      <c r="O39" s="291"/>
    </row>
    <row r="40" spans="1:15" s="123" customFormat="1" x14ac:dyDescent="0.2">
      <c r="A40" s="327">
        <f t="shared" si="4"/>
        <v>41373</v>
      </c>
      <c r="B40" s="345" t="s">
        <v>7</v>
      </c>
      <c r="C40" s="346"/>
      <c r="D40" s="346"/>
      <c r="E40" s="330">
        <f>SUM(D40-C40)</f>
        <v>0</v>
      </c>
      <c r="F40" s="331"/>
      <c r="G40" s="332"/>
      <c r="H40" s="347">
        <f>SUM(G40-F40)</f>
        <v>0</v>
      </c>
      <c r="I40" s="335"/>
      <c r="J40" s="335"/>
      <c r="K40" s="336">
        <f>SUM(J40-I40)</f>
        <v>0</v>
      </c>
      <c r="L40" s="337"/>
      <c r="M40" s="338"/>
      <c r="N40" s="339">
        <f>SUM(M40-L40)</f>
        <v>0</v>
      </c>
      <c r="O40" s="31" t="s">
        <v>231</v>
      </c>
    </row>
    <row r="41" spans="1:15" s="117" customFormat="1" x14ac:dyDescent="0.2">
      <c r="A41" s="327">
        <f t="shared" si="4"/>
        <v>41374</v>
      </c>
      <c r="B41" s="345" t="s">
        <v>8</v>
      </c>
      <c r="C41" s="346"/>
      <c r="D41" s="346"/>
      <c r="E41" s="349">
        <f t="shared" si="0"/>
        <v>0</v>
      </c>
      <c r="F41" s="331"/>
      <c r="G41" s="332"/>
      <c r="H41" s="348">
        <f t="shared" si="1"/>
        <v>0</v>
      </c>
      <c r="I41" s="335"/>
      <c r="J41" s="335"/>
      <c r="K41" s="343">
        <f t="shared" si="2"/>
        <v>0</v>
      </c>
      <c r="L41" s="337"/>
      <c r="M41" s="338"/>
      <c r="N41" s="344">
        <f t="shared" si="3"/>
        <v>0</v>
      </c>
      <c r="O41" s="31"/>
    </row>
    <row r="42" spans="1:15" s="117" customFormat="1" x14ac:dyDescent="0.2">
      <c r="A42" s="327">
        <f t="shared" si="4"/>
        <v>41375</v>
      </c>
      <c r="B42" s="345" t="s">
        <v>9</v>
      </c>
      <c r="C42" s="346"/>
      <c r="D42" s="346"/>
      <c r="E42" s="349">
        <f t="shared" si="0"/>
        <v>0</v>
      </c>
      <c r="F42" s="331"/>
      <c r="G42" s="332"/>
      <c r="H42" s="348">
        <f t="shared" si="1"/>
        <v>0</v>
      </c>
      <c r="I42" s="335"/>
      <c r="J42" s="335"/>
      <c r="K42" s="343">
        <f t="shared" si="2"/>
        <v>0</v>
      </c>
      <c r="L42" s="337"/>
      <c r="M42" s="338"/>
      <c r="N42" s="344">
        <f t="shared" si="3"/>
        <v>0</v>
      </c>
      <c r="O42" s="31" t="s">
        <v>224</v>
      </c>
    </row>
    <row r="43" spans="1:15" s="117" customFormat="1" x14ac:dyDescent="0.2">
      <c r="A43" s="277">
        <f t="shared" si="4"/>
        <v>41376</v>
      </c>
      <c r="B43" s="293" t="s">
        <v>10</v>
      </c>
      <c r="C43" s="324"/>
      <c r="D43" s="324"/>
      <c r="E43" s="434">
        <f t="shared" si="0"/>
        <v>0</v>
      </c>
      <c r="F43" s="282"/>
      <c r="G43" s="283"/>
      <c r="H43" s="432">
        <f t="shared" si="1"/>
        <v>0</v>
      </c>
      <c r="I43" s="286"/>
      <c r="J43" s="286"/>
      <c r="K43" s="287">
        <f t="shared" si="2"/>
        <v>0</v>
      </c>
      <c r="L43" s="288"/>
      <c r="M43" s="289"/>
      <c r="N43" s="290">
        <f t="shared" si="3"/>
        <v>0</v>
      </c>
      <c r="O43" s="305" t="s">
        <v>221</v>
      </c>
    </row>
    <row r="44" spans="1:15" s="117" customFormat="1" x14ac:dyDescent="0.2">
      <c r="A44" s="277">
        <f t="shared" si="4"/>
        <v>41377</v>
      </c>
      <c r="B44" s="293" t="s">
        <v>11</v>
      </c>
      <c r="C44" s="324"/>
      <c r="D44" s="324"/>
      <c r="E44" s="434">
        <f t="shared" si="0"/>
        <v>0</v>
      </c>
      <c r="F44" s="282"/>
      <c r="G44" s="283"/>
      <c r="H44" s="432">
        <f t="shared" si="1"/>
        <v>0</v>
      </c>
      <c r="I44" s="286"/>
      <c r="J44" s="286"/>
      <c r="K44" s="287">
        <f t="shared" si="2"/>
        <v>0</v>
      </c>
      <c r="L44" s="288"/>
      <c r="M44" s="289"/>
      <c r="N44" s="290">
        <f t="shared" si="3"/>
        <v>0</v>
      </c>
      <c r="O44" s="305" t="s">
        <v>37</v>
      </c>
    </row>
    <row r="45" spans="1:15" s="117" customFormat="1" x14ac:dyDescent="0.2">
      <c r="A45" s="277">
        <f t="shared" si="4"/>
        <v>41378</v>
      </c>
      <c r="B45" s="293" t="s">
        <v>12</v>
      </c>
      <c r="C45" s="324"/>
      <c r="D45" s="324"/>
      <c r="E45" s="434">
        <f t="shared" si="0"/>
        <v>0</v>
      </c>
      <c r="F45" s="282"/>
      <c r="G45" s="283"/>
      <c r="H45" s="432">
        <f t="shared" si="1"/>
        <v>0</v>
      </c>
      <c r="I45" s="286"/>
      <c r="J45" s="286"/>
      <c r="K45" s="287">
        <f t="shared" si="2"/>
        <v>0</v>
      </c>
      <c r="L45" s="288"/>
      <c r="M45" s="289"/>
      <c r="N45" s="290">
        <f t="shared" si="3"/>
        <v>0</v>
      </c>
      <c r="O45" s="305" t="s">
        <v>84</v>
      </c>
    </row>
    <row r="46" spans="1:15" s="117" customFormat="1" x14ac:dyDescent="0.2">
      <c r="A46" s="277">
        <f t="shared" si="4"/>
        <v>41379</v>
      </c>
      <c r="B46" s="293" t="s">
        <v>13</v>
      </c>
      <c r="C46" s="324"/>
      <c r="D46" s="324"/>
      <c r="E46" s="303">
        <f>SUM(D46-C46)</f>
        <v>0</v>
      </c>
      <c r="F46" s="282"/>
      <c r="G46" s="283"/>
      <c r="H46" s="294">
        <f>SUM(G46-F46)</f>
        <v>0</v>
      </c>
      <c r="I46" s="286"/>
      <c r="J46" s="286"/>
      <c r="K46" s="295">
        <f>SUM(J46-I46)</f>
        <v>0</v>
      </c>
      <c r="L46" s="288"/>
      <c r="M46" s="289"/>
      <c r="N46" s="296">
        <f>SUM(M46-L46)</f>
        <v>0</v>
      </c>
      <c r="O46" s="305" t="s">
        <v>222</v>
      </c>
    </row>
    <row r="47" spans="1:15" s="123" customFormat="1" x14ac:dyDescent="0.2">
      <c r="A47" s="277">
        <f t="shared" si="4"/>
        <v>41380</v>
      </c>
      <c r="B47" s="293" t="s">
        <v>7</v>
      </c>
      <c r="C47" s="279"/>
      <c r="D47" s="280"/>
      <c r="E47" s="303">
        <f>SUM(D47-C47)</f>
        <v>0</v>
      </c>
      <c r="F47" s="282"/>
      <c r="G47" s="283"/>
      <c r="H47" s="294">
        <f>SUM(G47-F47)</f>
        <v>0</v>
      </c>
      <c r="I47" s="286"/>
      <c r="J47" s="286"/>
      <c r="K47" s="295">
        <f>SUM(J47-I47)</f>
        <v>0</v>
      </c>
      <c r="L47" s="288"/>
      <c r="M47" s="289"/>
      <c r="N47" s="296">
        <f>SUM(M47-L47)</f>
        <v>0</v>
      </c>
      <c r="O47" s="305" t="s">
        <v>223</v>
      </c>
    </row>
    <row r="48" spans="1:15" s="117" customFormat="1" x14ac:dyDescent="0.2">
      <c r="A48" s="327">
        <f t="shared" si="4"/>
        <v>41381</v>
      </c>
      <c r="B48" s="345" t="s">
        <v>8</v>
      </c>
      <c r="C48" s="346"/>
      <c r="D48" s="346"/>
      <c r="E48" s="349">
        <f t="shared" si="0"/>
        <v>0</v>
      </c>
      <c r="F48" s="331"/>
      <c r="G48" s="332"/>
      <c r="H48" s="348">
        <f t="shared" si="1"/>
        <v>0</v>
      </c>
      <c r="I48" s="335"/>
      <c r="J48" s="335"/>
      <c r="K48" s="343">
        <f t="shared" si="2"/>
        <v>0</v>
      </c>
      <c r="L48" s="337"/>
      <c r="M48" s="338"/>
      <c r="N48" s="344">
        <f t="shared" si="3"/>
        <v>0</v>
      </c>
      <c r="O48" s="31" t="s">
        <v>232</v>
      </c>
    </row>
    <row r="49" spans="1:23" s="117" customFormat="1" x14ac:dyDescent="0.2">
      <c r="A49" s="327">
        <f t="shared" si="4"/>
        <v>41382</v>
      </c>
      <c r="B49" s="345" t="s">
        <v>9</v>
      </c>
      <c r="C49" s="346"/>
      <c r="D49" s="346"/>
      <c r="E49" s="349">
        <f t="shared" si="0"/>
        <v>0</v>
      </c>
      <c r="F49" s="331"/>
      <c r="G49" s="332"/>
      <c r="H49" s="348">
        <f t="shared" si="1"/>
        <v>0</v>
      </c>
      <c r="I49" s="335"/>
      <c r="J49" s="335"/>
      <c r="K49" s="343">
        <f t="shared" ref="K49:K60" si="5">SUM(J49-I49)</f>
        <v>0</v>
      </c>
      <c r="L49" s="337"/>
      <c r="M49" s="338"/>
      <c r="N49" s="344">
        <f t="shared" si="3"/>
        <v>0</v>
      </c>
      <c r="O49" s="31"/>
    </row>
    <row r="50" spans="1:23" s="117" customFormat="1" x14ac:dyDescent="0.2">
      <c r="A50" s="327">
        <f t="shared" si="4"/>
        <v>41383</v>
      </c>
      <c r="B50" s="345" t="s">
        <v>10</v>
      </c>
      <c r="C50" s="346"/>
      <c r="D50" s="346"/>
      <c r="E50" s="349">
        <f t="shared" si="0"/>
        <v>0</v>
      </c>
      <c r="F50" s="331"/>
      <c r="G50" s="332"/>
      <c r="H50" s="348">
        <f t="shared" si="1"/>
        <v>0</v>
      </c>
      <c r="I50" s="335"/>
      <c r="J50" s="335"/>
      <c r="K50" s="343">
        <f t="shared" si="5"/>
        <v>0</v>
      </c>
      <c r="L50" s="337"/>
      <c r="M50" s="338"/>
      <c r="N50" s="344">
        <f t="shared" si="3"/>
        <v>0</v>
      </c>
      <c r="O50" s="31"/>
    </row>
    <row r="51" spans="1:23" s="117" customFormat="1" x14ac:dyDescent="0.2">
      <c r="A51" s="327">
        <f t="shared" si="4"/>
        <v>41384</v>
      </c>
      <c r="B51" s="345" t="s">
        <v>11</v>
      </c>
      <c r="C51" s="346"/>
      <c r="D51" s="346"/>
      <c r="E51" s="349">
        <f t="shared" si="0"/>
        <v>0</v>
      </c>
      <c r="F51" s="331"/>
      <c r="G51" s="332"/>
      <c r="H51" s="348">
        <f t="shared" si="1"/>
        <v>0</v>
      </c>
      <c r="I51" s="335"/>
      <c r="J51" s="335"/>
      <c r="K51" s="343">
        <f t="shared" si="5"/>
        <v>0</v>
      </c>
      <c r="L51" s="337"/>
      <c r="M51" s="338"/>
      <c r="N51" s="344">
        <f t="shared" si="3"/>
        <v>0</v>
      </c>
      <c r="O51" s="31"/>
    </row>
    <row r="52" spans="1:23" s="117" customFormat="1" x14ac:dyDescent="0.2">
      <c r="A52" s="277">
        <f t="shared" si="4"/>
        <v>41385</v>
      </c>
      <c r="B52" s="293" t="s">
        <v>12</v>
      </c>
      <c r="C52" s="324"/>
      <c r="D52" s="324"/>
      <c r="E52" s="434">
        <f t="shared" si="0"/>
        <v>0</v>
      </c>
      <c r="F52" s="282"/>
      <c r="G52" s="283"/>
      <c r="H52" s="432">
        <f t="shared" si="1"/>
        <v>0</v>
      </c>
      <c r="I52" s="286"/>
      <c r="J52" s="286"/>
      <c r="K52" s="287">
        <f t="shared" si="5"/>
        <v>0</v>
      </c>
      <c r="L52" s="288"/>
      <c r="M52" s="289"/>
      <c r="N52" s="290">
        <f t="shared" si="3"/>
        <v>0</v>
      </c>
      <c r="O52" s="291"/>
    </row>
    <row r="53" spans="1:23" s="117" customFormat="1" x14ac:dyDescent="0.2">
      <c r="A53" s="277">
        <f t="shared" si="4"/>
        <v>41386</v>
      </c>
      <c r="B53" s="293" t="s">
        <v>13</v>
      </c>
      <c r="C53" s="279"/>
      <c r="D53" s="280"/>
      <c r="E53" s="303">
        <f>SUM(D53-C53)</f>
        <v>0</v>
      </c>
      <c r="F53" s="282"/>
      <c r="G53" s="283"/>
      <c r="H53" s="294">
        <f>SUM(G53-F53)</f>
        <v>0</v>
      </c>
      <c r="I53" s="286"/>
      <c r="J53" s="286"/>
      <c r="K53" s="295">
        <f t="shared" si="5"/>
        <v>0</v>
      </c>
      <c r="L53" s="288"/>
      <c r="M53" s="289"/>
      <c r="N53" s="296">
        <f>SUM(M53-L53)</f>
        <v>0</v>
      </c>
      <c r="O53" s="291"/>
    </row>
    <row r="54" spans="1:23" s="123" customFormat="1" x14ac:dyDescent="0.2">
      <c r="A54" s="327">
        <f t="shared" si="4"/>
        <v>41387</v>
      </c>
      <c r="B54" s="345" t="s">
        <v>7</v>
      </c>
      <c r="C54" s="346"/>
      <c r="D54" s="346"/>
      <c r="E54" s="330">
        <f>SUM(D54-C54)</f>
        <v>0</v>
      </c>
      <c r="F54" s="331"/>
      <c r="G54" s="332"/>
      <c r="H54" s="347">
        <f>SUM(G54-F54)</f>
        <v>0</v>
      </c>
      <c r="I54" s="335"/>
      <c r="J54" s="335"/>
      <c r="K54" s="336">
        <f t="shared" si="5"/>
        <v>0</v>
      </c>
      <c r="L54" s="337"/>
      <c r="M54" s="338"/>
      <c r="N54" s="339">
        <f>SUM(M54-L54)</f>
        <v>0</v>
      </c>
      <c r="O54" s="31" t="s">
        <v>233</v>
      </c>
    </row>
    <row r="55" spans="1:23" s="117" customFormat="1" x14ac:dyDescent="0.2">
      <c r="A55" s="327">
        <f t="shared" si="4"/>
        <v>41388</v>
      </c>
      <c r="B55" s="345" t="s">
        <v>8</v>
      </c>
      <c r="C55" s="346"/>
      <c r="D55" s="346"/>
      <c r="E55" s="349">
        <f t="shared" si="0"/>
        <v>0</v>
      </c>
      <c r="F55" s="331"/>
      <c r="G55" s="332"/>
      <c r="H55" s="348">
        <f t="shared" si="1"/>
        <v>0</v>
      </c>
      <c r="I55" s="335"/>
      <c r="J55" s="335"/>
      <c r="K55" s="343">
        <f t="shared" si="5"/>
        <v>0</v>
      </c>
      <c r="L55" s="337"/>
      <c r="M55" s="338"/>
      <c r="N55" s="344">
        <f t="shared" si="3"/>
        <v>0</v>
      </c>
      <c r="O55" s="31"/>
    </row>
    <row r="56" spans="1:23" s="117" customFormat="1" x14ac:dyDescent="0.2">
      <c r="A56" s="327">
        <f t="shared" si="4"/>
        <v>41389</v>
      </c>
      <c r="B56" s="345" t="s">
        <v>9</v>
      </c>
      <c r="C56" s="346"/>
      <c r="D56" s="346"/>
      <c r="E56" s="349">
        <f t="shared" si="0"/>
        <v>0</v>
      </c>
      <c r="F56" s="331"/>
      <c r="G56" s="332"/>
      <c r="H56" s="348">
        <f t="shared" si="1"/>
        <v>0</v>
      </c>
      <c r="I56" s="335"/>
      <c r="J56" s="335"/>
      <c r="K56" s="343">
        <f t="shared" si="5"/>
        <v>0</v>
      </c>
      <c r="L56" s="337"/>
      <c r="M56" s="338"/>
      <c r="N56" s="344">
        <f t="shared" si="3"/>
        <v>0</v>
      </c>
      <c r="O56" s="31"/>
    </row>
    <row r="57" spans="1:23" s="117" customFormat="1" x14ac:dyDescent="0.2">
      <c r="A57" s="327">
        <f t="shared" si="4"/>
        <v>41390</v>
      </c>
      <c r="B57" s="345" t="s">
        <v>10</v>
      </c>
      <c r="C57" s="346"/>
      <c r="D57" s="346"/>
      <c r="E57" s="349">
        <f t="shared" si="0"/>
        <v>0</v>
      </c>
      <c r="F57" s="331"/>
      <c r="G57" s="332"/>
      <c r="H57" s="348">
        <f t="shared" si="1"/>
        <v>0</v>
      </c>
      <c r="I57" s="335"/>
      <c r="J57" s="335"/>
      <c r="K57" s="343">
        <f t="shared" si="5"/>
        <v>0</v>
      </c>
      <c r="L57" s="337"/>
      <c r="M57" s="338"/>
      <c r="N57" s="344">
        <f t="shared" si="3"/>
        <v>0</v>
      </c>
      <c r="O57" s="31"/>
    </row>
    <row r="58" spans="1:23" s="117" customFormat="1" x14ac:dyDescent="0.2">
      <c r="A58" s="327">
        <f t="shared" si="4"/>
        <v>41391</v>
      </c>
      <c r="B58" s="345" t="s">
        <v>11</v>
      </c>
      <c r="C58" s="346"/>
      <c r="D58" s="346"/>
      <c r="E58" s="349">
        <f t="shared" si="0"/>
        <v>0</v>
      </c>
      <c r="F58" s="331"/>
      <c r="G58" s="332"/>
      <c r="H58" s="348">
        <f t="shared" si="1"/>
        <v>0</v>
      </c>
      <c r="I58" s="335"/>
      <c r="J58" s="335"/>
      <c r="K58" s="343">
        <f t="shared" si="5"/>
        <v>0</v>
      </c>
      <c r="L58" s="337"/>
      <c r="M58" s="338"/>
      <c r="N58" s="344">
        <f t="shared" si="3"/>
        <v>0</v>
      </c>
      <c r="O58" s="31"/>
    </row>
    <row r="59" spans="1:23" s="117" customFormat="1" x14ac:dyDescent="0.2">
      <c r="A59" s="277">
        <f t="shared" si="4"/>
        <v>41392</v>
      </c>
      <c r="B59" s="293" t="s">
        <v>12</v>
      </c>
      <c r="C59" s="324"/>
      <c r="D59" s="324"/>
      <c r="E59" s="434">
        <f t="shared" si="0"/>
        <v>0</v>
      </c>
      <c r="F59" s="282"/>
      <c r="G59" s="283"/>
      <c r="H59" s="432">
        <f t="shared" si="1"/>
        <v>0</v>
      </c>
      <c r="I59" s="286"/>
      <c r="J59" s="286"/>
      <c r="K59" s="287">
        <f t="shared" si="5"/>
        <v>0</v>
      </c>
      <c r="L59" s="288"/>
      <c r="M59" s="289"/>
      <c r="N59" s="290">
        <f t="shared" si="3"/>
        <v>0</v>
      </c>
      <c r="O59" s="291"/>
    </row>
    <row r="60" spans="1:23" x14ac:dyDescent="0.2">
      <c r="A60" s="277">
        <f t="shared" si="4"/>
        <v>41393</v>
      </c>
      <c r="B60" s="293" t="s">
        <v>13</v>
      </c>
      <c r="C60" s="279"/>
      <c r="D60" s="280"/>
      <c r="E60" s="303">
        <f>SUM(D60-C60)</f>
        <v>0</v>
      </c>
      <c r="F60" s="282"/>
      <c r="G60" s="283"/>
      <c r="H60" s="294">
        <f>SUM(G60-F60)</f>
        <v>0</v>
      </c>
      <c r="I60" s="286"/>
      <c r="J60" s="286"/>
      <c r="K60" s="295">
        <f t="shared" si="5"/>
        <v>0</v>
      </c>
      <c r="L60" s="288"/>
      <c r="M60" s="289"/>
      <c r="N60" s="296">
        <f>SUM(M60-L60)</f>
        <v>0</v>
      </c>
      <c r="O60" s="291"/>
      <c r="R60" s="117"/>
      <c r="S60" s="117"/>
      <c r="T60" s="117"/>
      <c r="U60" s="117"/>
      <c r="V60" s="117"/>
      <c r="W60" s="117"/>
    </row>
    <row r="61" spans="1:23" s="98" customFormat="1" ht="13.5" thickBot="1" x14ac:dyDescent="0.25">
      <c r="A61" s="77"/>
      <c r="B61" s="78"/>
      <c r="C61" s="268"/>
      <c r="D61" s="258"/>
      <c r="E61" s="258"/>
      <c r="F61" s="269"/>
      <c r="G61" s="260"/>
      <c r="H61" s="255"/>
      <c r="I61" s="265"/>
      <c r="J61" s="265"/>
      <c r="K61" s="256"/>
      <c r="L61" s="271"/>
      <c r="M61" s="271"/>
      <c r="N61" s="257"/>
      <c r="O61" s="89"/>
    </row>
    <row r="62" spans="1:23" ht="13.5" thickBot="1" x14ac:dyDescent="0.25"/>
    <row r="63" spans="1:23" x14ac:dyDescent="0.2">
      <c r="A63" s="506" t="s">
        <v>183</v>
      </c>
      <c r="B63" s="507"/>
      <c r="C63" s="507"/>
      <c r="D63" s="507"/>
      <c r="E63" s="507"/>
      <c r="F63" s="507"/>
      <c r="G63" s="221"/>
      <c r="H63" s="221"/>
      <c r="I63" s="507" t="s">
        <v>184</v>
      </c>
      <c r="J63" s="507"/>
      <c r="K63" s="507"/>
      <c r="L63" s="507"/>
      <c r="M63" s="507"/>
      <c r="N63" s="507"/>
      <c r="O63" s="222"/>
    </row>
    <row r="64" spans="1:23" x14ac:dyDescent="0.2">
      <c r="A64" s="224"/>
      <c r="B64" s="33"/>
      <c r="C64" s="33"/>
      <c r="D64" s="33"/>
      <c r="E64" s="33"/>
      <c r="F64" s="33"/>
      <c r="G64" s="33"/>
      <c r="H64" s="33"/>
      <c r="I64" s="33"/>
      <c r="J64" s="33"/>
      <c r="K64" s="33"/>
      <c r="L64" s="33"/>
      <c r="M64" s="33"/>
      <c r="N64" s="33"/>
      <c r="O64" s="223"/>
    </row>
    <row r="65" spans="1:15" x14ac:dyDescent="0.2">
      <c r="A65" s="224"/>
      <c r="B65" s="33"/>
      <c r="C65" s="33"/>
      <c r="D65" s="33"/>
      <c r="E65" s="33"/>
      <c r="F65" s="33"/>
      <c r="G65" s="33"/>
      <c r="H65" s="33"/>
      <c r="I65" s="33"/>
      <c r="J65" s="33"/>
      <c r="K65" s="33"/>
      <c r="L65" s="33"/>
      <c r="M65" s="33"/>
      <c r="N65" s="33"/>
      <c r="O65" s="223"/>
    </row>
    <row r="66" spans="1:15" x14ac:dyDescent="0.2">
      <c r="A66" s="224"/>
      <c r="B66" s="33"/>
      <c r="C66" s="33"/>
      <c r="D66" s="33"/>
      <c r="E66" s="33"/>
      <c r="F66" s="33"/>
      <c r="G66" s="33"/>
      <c r="H66" s="33"/>
      <c r="I66" s="33"/>
      <c r="J66" s="33"/>
      <c r="K66" s="33"/>
      <c r="L66" s="33"/>
      <c r="M66" s="33"/>
      <c r="N66" s="33"/>
      <c r="O66" s="223"/>
    </row>
    <row r="67" spans="1:15" x14ac:dyDescent="0.2">
      <c r="A67" s="224"/>
      <c r="B67" s="33"/>
      <c r="C67" s="33"/>
      <c r="D67" s="33"/>
      <c r="E67" s="33"/>
      <c r="F67" s="33"/>
      <c r="G67" s="33"/>
      <c r="H67" s="33"/>
      <c r="I67" s="33"/>
      <c r="J67" s="33"/>
      <c r="K67" s="33"/>
      <c r="L67" s="33"/>
      <c r="M67" s="33"/>
      <c r="N67" s="33"/>
      <c r="O67" s="223"/>
    </row>
    <row r="68" spans="1:15" x14ac:dyDescent="0.2">
      <c r="A68" s="240"/>
      <c r="B68" s="33"/>
      <c r="C68" s="33"/>
      <c r="D68" s="33"/>
      <c r="E68" s="33"/>
      <c r="F68" s="33"/>
      <c r="G68" s="33"/>
      <c r="H68" s="33"/>
      <c r="I68" s="541"/>
      <c r="J68" s="541"/>
      <c r="K68" s="33"/>
      <c r="L68" s="33"/>
      <c r="M68" s="33"/>
      <c r="N68" s="33"/>
      <c r="O68" s="223"/>
    </row>
    <row r="69" spans="1:15" ht="13.5" thickBot="1" x14ac:dyDescent="0.25">
      <c r="A69" s="225" t="s">
        <v>1</v>
      </c>
      <c r="B69" s="537" t="s">
        <v>185</v>
      </c>
      <c r="C69" s="537"/>
      <c r="D69" s="537"/>
      <c r="E69" s="537"/>
      <c r="F69" s="538"/>
      <c r="G69" s="539"/>
      <c r="H69" s="226"/>
      <c r="I69" s="227" t="s">
        <v>1</v>
      </c>
      <c r="J69" s="537" t="s">
        <v>185</v>
      </c>
      <c r="K69" s="537"/>
      <c r="L69" s="537"/>
      <c r="M69" s="537"/>
      <c r="N69" s="538"/>
      <c r="O69" s="540"/>
    </row>
  </sheetData>
  <sheetProtection algorithmName="SHA-512" hashValue="hM8eWNHLVVVUNIYXlGxnoPo3rDf4FYFaGb7wRtoX1XuBvoLaJLYQOLwjC34+qFGdHNyXXPLT6iPa+CjxSTrw6A==" saltValue="WXsq07axRq1z38+vn+gQsA==" spinCount="100000" sheet="1" selectLockedCells="1"/>
  <mergeCells count="47">
    <mergeCell ref="I28:K28"/>
    <mergeCell ref="B69:G69"/>
    <mergeCell ref="J69:O69"/>
    <mergeCell ref="I68:J68"/>
    <mergeCell ref="A21:D21"/>
    <mergeCell ref="A22:O26"/>
    <mergeCell ref="A63:F63"/>
    <mergeCell ref="I63:N63"/>
    <mergeCell ref="L28:N28"/>
    <mergeCell ref="C28:E28"/>
    <mergeCell ref="F28:H28"/>
    <mergeCell ref="B19:F19"/>
    <mergeCell ref="M15:N15"/>
    <mergeCell ref="B16:F16"/>
    <mergeCell ref="M19:N19"/>
    <mergeCell ref="G15:L15"/>
    <mergeCell ref="B17:F17"/>
    <mergeCell ref="B18:E18"/>
    <mergeCell ref="M17:N17"/>
    <mergeCell ref="B15:F15"/>
    <mergeCell ref="B1:L1"/>
    <mergeCell ref="B2:L2"/>
    <mergeCell ref="B9:C9"/>
    <mergeCell ref="M18:N18"/>
    <mergeCell ref="M16:N16"/>
    <mergeCell ref="M14:N14"/>
    <mergeCell ref="M9:N9"/>
    <mergeCell ref="M12:N12"/>
    <mergeCell ref="M13:N13"/>
    <mergeCell ref="B14:F14"/>
    <mergeCell ref="M11:N11"/>
    <mergeCell ref="M10:N10"/>
    <mergeCell ref="E9:F9"/>
    <mergeCell ref="G6:L6"/>
    <mergeCell ref="M6:N6"/>
    <mergeCell ref="B13:F13"/>
    <mergeCell ref="B10:F10"/>
    <mergeCell ref="B11:F11"/>
    <mergeCell ref="B12:F12"/>
    <mergeCell ref="B4:L4"/>
    <mergeCell ref="B5:L5"/>
    <mergeCell ref="E6:F6"/>
    <mergeCell ref="M4:N4"/>
    <mergeCell ref="M5:N5"/>
    <mergeCell ref="M8:N8"/>
    <mergeCell ref="M1:N1"/>
    <mergeCell ref="M2:N2"/>
  </mergeCells>
  <phoneticPr fontId="0" type="noConversion"/>
  <pageMargins left="0.19685039370078741" right="0.19685039370078741" top="0.70866141732283472" bottom="0.23622047244094491" header="0.23622047244094491" footer="0.23622047244094491"/>
  <pageSetup paperSize="9" scale="80" orientation="portrait" horizontalDpi="300" verticalDpi="300" r:id="rId1"/>
  <headerFooter alignWithMargins="0">
    <oddHeader>&amp;L&amp;F&amp;C&amp;D&amp;R&amp;A</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1:T70"/>
  <sheetViews>
    <sheetView zoomScale="62" zoomScaleNormal="62" workbookViewId="0">
      <selection activeCell="C32" sqref="C32"/>
    </sheetView>
  </sheetViews>
  <sheetFormatPr baseColWidth="10" defaultColWidth="10.7109375" defaultRowHeight="12.75" x14ac:dyDescent="0.2"/>
  <cols>
    <col min="1" max="1" width="11.7109375" style="35" bestFit="1" customWidth="1"/>
    <col min="2" max="2" width="9.28515625" style="35" customWidth="1"/>
    <col min="3" max="5" width="7.42578125" style="35" customWidth="1"/>
    <col min="6" max="6" width="7.85546875" style="35" customWidth="1"/>
    <col min="7" max="14" width="7.42578125" style="35" customWidth="1"/>
    <col min="15" max="15" width="17.85546875" style="35" customWidth="1"/>
    <col min="16" max="16384" width="10.7109375" style="35"/>
  </cols>
  <sheetData>
    <row r="1" spans="1:15" ht="15.75" x14ac:dyDescent="0.25">
      <c r="A1" s="33"/>
      <c r="B1" s="445" t="s">
        <v>67</v>
      </c>
      <c r="C1" s="446"/>
      <c r="D1" s="446"/>
      <c r="E1" s="446"/>
      <c r="F1" s="446"/>
      <c r="G1" s="446"/>
      <c r="H1" s="446"/>
      <c r="I1" s="446"/>
      <c r="J1" s="446"/>
      <c r="K1" s="446"/>
      <c r="L1" s="447"/>
      <c r="M1" s="461">
        <f>SUM((M13+M15)-M16-M2)</f>
        <v>-31.75</v>
      </c>
      <c r="N1" s="462"/>
      <c r="O1" s="34"/>
    </row>
    <row r="2" spans="1:15" ht="17.25" thickBot="1" x14ac:dyDescent="0.35">
      <c r="A2" s="33"/>
      <c r="B2" s="456" t="s">
        <v>66</v>
      </c>
      <c r="C2" s="457"/>
      <c r="D2" s="457"/>
      <c r="E2" s="457"/>
      <c r="F2" s="457"/>
      <c r="G2" s="457"/>
      <c r="H2" s="457"/>
      <c r="I2" s="457"/>
      <c r="J2" s="457"/>
      <c r="K2" s="457"/>
      <c r="L2" s="458"/>
      <c r="M2" s="459"/>
      <c r="N2" s="460"/>
      <c r="O2" s="34"/>
    </row>
    <row r="3" spans="1:15" ht="10.5" customHeight="1" thickBot="1" x14ac:dyDescent="0.35">
      <c r="A3" s="120"/>
      <c r="B3" s="121"/>
      <c r="C3" s="121"/>
      <c r="D3" s="121"/>
      <c r="E3" s="121"/>
      <c r="F3" s="121"/>
      <c r="G3" s="121"/>
      <c r="H3" s="121"/>
      <c r="I3" s="121"/>
      <c r="J3" s="121"/>
      <c r="K3" s="121"/>
      <c r="L3" s="121"/>
      <c r="M3" s="119"/>
      <c r="N3" s="119"/>
      <c r="O3" s="34"/>
    </row>
    <row r="4" spans="1:15" ht="16.5" x14ac:dyDescent="0.3">
      <c r="B4" s="448" t="str">
        <f>Januar!$B$4</f>
        <v>Sum overtid i år (AML § 10-6) Overføres til neste måned:</v>
      </c>
      <c r="C4" s="449"/>
      <c r="D4" s="449"/>
      <c r="E4" s="449"/>
      <c r="F4" s="449"/>
      <c r="G4" s="449"/>
      <c r="H4" s="449"/>
      <c r="I4" s="449"/>
      <c r="J4" s="449"/>
      <c r="K4" s="449"/>
      <c r="L4" s="449"/>
      <c r="M4" s="463">
        <f>SUM((April!M4)+M19)</f>
        <v>0</v>
      </c>
      <c r="N4" s="464"/>
      <c r="O4" s="34"/>
    </row>
    <row r="5" spans="1:15" ht="17.25" thickBot="1" x14ac:dyDescent="0.35">
      <c r="B5" s="450" t="s">
        <v>65</v>
      </c>
      <c r="C5" s="451"/>
      <c r="D5" s="451"/>
      <c r="E5" s="451"/>
      <c r="F5" s="451"/>
      <c r="G5" s="451"/>
      <c r="H5" s="451"/>
      <c r="I5" s="451"/>
      <c r="J5" s="451"/>
      <c r="K5" s="451"/>
      <c r="L5" s="453"/>
      <c r="M5" s="454"/>
      <c r="N5" s="455"/>
      <c r="O5" s="34"/>
    </row>
    <row r="6" spans="1:15" ht="17.25" thickBot="1" x14ac:dyDescent="0.35">
      <c r="B6" s="122" t="s">
        <v>68</v>
      </c>
      <c r="C6" s="118"/>
      <c r="D6" s="118"/>
      <c r="E6" s="565">
        <f>SUM(April!M6)</f>
        <v>0</v>
      </c>
      <c r="F6" s="566"/>
      <c r="G6" s="469" t="s">
        <v>69</v>
      </c>
      <c r="H6" s="469"/>
      <c r="I6" s="469"/>
      <c r="J6" s="469"/>
      <c r="K6" s="469"/>
      <c r="L6" s="469"/>
      <c r="M6" s="465">
        <f>SUM(E6+M19-M5)</f>
        <v>0</v>
      </c>
      <c r="N6" s="466"/>
      <c r="O6" s="34"/>
    </row>
    <row r="7" spans="1:15" ht="13.5" customHeight="1" thickBot="1" x14ac:dyDescent="0.25"/>
    <row r="8" spans="1:15" ht="13.5" x14ac:dyDescent="0.25">
      <c r="A8" s="36"/>
      <c r="B8" s="125" t="s">
        <v>72</v>
      </c>
      <c r="C8" s="126"/>
      <c r="D8" s="126"/>
      <c r="E8" s="126"/>
      <c r="F8" s="127"/>
      <c r="G8" s="367" t="s">
        <v>0</v>
      </c>
      <c r="H8" s="368" t="s">
        <v>0</v>
      </c>
      <c r="I8" s="368" t="s">
        <v>0</v>
      </c>
      <c r="J8" s="368" t="s">
        <v>0</v>
      </c>
      <c r="K8" s="369" t="s">
        <v>0</v>
      </c>
      <c r="L8" s="368" t="s">
        <v>0</v>
      </c>
      <c r="M8" s="611" t="s">
        <v>17</v>
      </c>
      <c r="N8" s="475"/>
      <c r="O8" s="39"/>
    </row>
    <row r="9" spans="1:15" ht="14.25" thickBot="1" x14ac:dyDescent="0.3">
      <c r="B9" s="572">
        <f>SUM((April!B9)+M13+M19)</f>
        <v>0</v>
      </c>
      <c r="C9" s="573"/>
      <c r="D9" s="124"/>
      <c r="E9" s="571">
        <f>SUM(B9-(Januar!O19))</f>
        <v>-78.3125</v>
      </c>
      <c r="F9" s="600"/>
      <c r="G9" s="442">
        <v>17</v>
      </c>
      <c r="H9" s="370">
        <f>G9+1</f>
        <v>18</v>
      </c>
      <c r="I9" s="370">
        <f>H9+1</f>
        <v>19</v>
      </c>
      <c r="J9" s="370">
        <f>I9+1</f>
        <v>20</v>
      </c>
      <c r="K9" s="371">
        <f>J9+1</f>
        <v>21</v>
      </c>
      <c r="L9" s="370">
        <f>K9+1</f>
        <v>22</v>
      </c>
      <c r="M9" s="580" t="s">
        <v>18</v>
      </c>
      <c r="N9" s="575"/>
    </row>
    <row r="10" spans="1:15" x14ac:dyDescent="0.2">
      <c r="B10" s="520" t="s">
        <v>25</v>
      </c>
      <c r="C10" s="521"/>
      <c r="D10" s="521"/>
      <c r="E10" s="521"/>
      <c r="F10" s="522"/>
      <c r="G10" s="437"/>
      <c r="H10" s="43">
        <f>SUM(E31:E37)</f>
        <v>0</v>
      </c>
      <c r="I10" s="43">
        <f>SUM(E38:E44)</f>
        <v>0</v>
      </c>
      <c r="J10" s="43">
        <f>SUM(E45:E51)</f>
        <v>0</v>
      </c>
      <c r="K10" s="44">
        <f>SUM(E52:E58)</f>
        <v>0</v>
      </c>
      <c r="L10" s="43">
        <f>SUM(E59:E61)</f>
        <v>0</v>
      </c>
      <c r="M10" s="478">
        <f>SUM(G10:L10)</f>
        <v>0</v>
      </c>
      <c r="N10" s="479"/>
      <c r="O10" s="45"/>
    </row>
    <row r="11" spans="1:15" x14ac:dyDescent="0.2">
      <c r="B11" s="492" t="s">
        <v>23</v>
      </c>
      <c r="C11" s="493"/>
      <c r="D11" s="493"/>
      <c r="E11" s="493"/>
      <c r="F11" s="591"/>
      <c r="G11" s="437"/>
      <c r="H11" s="43">
        <f>SUM(H31:H37)</f>
        <v>0</v>
      </c>
      <c r="I11" s="43">
        <f>SUM(H38:H44)</f>
        <v>0</v>
      </c>
      <c r="J11" s="43">
        <f>SUM(H45:H51)</f>
        <v>0</v>
      </c>
      <c r="K11" s="44">
        <f>SUM(H52:H58)</f>
        <v>0</v>
      </c>
      <c r="L11" s="43">
        <f>SUM(H59:H61)</f>
        <v>0</v>
      </c>
      <c r="M11" s="478">
        <f>SUM(G11:L11)</f>
        <v>0</v>
      </c>
      <c r="N11" s="479"/>
      <c r="O11" s="45"/>
    </row>
    <row r="12" spans="1:15" x14ac:dyDescent="0.2">
      <c r="B12" s="492" t="str">
        <f>Januar!$B$12</f>
        <v>Fravær i arbeidstiden:</v>
      </c>
      <c r="C12" s="493"/>
      <c r="D12" s="493"/>
      <c r="E12" s="493"/>
      <c r="F12" s="591"/>
      <c r="G12" s="437"/>
      <c r="H12" s="43">
        <f>SUM(K31:K37)</f>
        <v>0</v>
      </c>
      <c r="I12" s="43">
        <f>SUM(K38:K44)</f>
        <v>0</v>
      </c>
      <c r="J12" s="43">
        <f>SUM(K45:K51)</f>
        <v>0</v>
      </c>
      <c r="K12" s="44">
        <f>SUM(K52:K58)</f>
        <v>0</v>
      </c>
      <c r="L12" s="43">
        <f>SUM(K59:K61)</f>
        <v>0</v>
      </c>
      <c r="M12" s="478">
        <f>SUM(G12:L12)</f>
        <v>0</v>
      </c>
      <c r="N12" s="479"/>
      <c r="O12" s="45"/>
    </row>
    <row r="13" spans="1:15" x14ac:dyDescent="0.2">
      <c r="B13" s="508" t="s">
        <v>19</v>
      </c>
      <c r="C13" s="509"/>
      <c r="D13" s="509"/>
      <c r="E13" s="509"/>
      <c r="F13" s="601"/>
      <c r="G13" s="438"/>
      <c r="H13" s="91">
        <f>SUM(H10+H11-H12)</f>
        <v>0</v>
      </c>
      <c r="I13" s="91">
        <f t="shared" ref="I13:L13" si="0">SUM(I10+I11-I12)</f>
        <v>0</v>
      </c>
      <c r="J13" s="91">
        <f>SUM(J10+J11-J12)</f>
        <v>0</v>
      </c>
      <c r="K13" s="91">
        <f t="shared" si="0"/>
        <v>0</v>
      </c>
      <c r="L13" s="43">
        <f t="shared" si="0"/>
        <v>0</v>
      </c>
      <c r="M13" s="563">
        <f>SUM(G13:L13)</f>
        <v>0</v>
      </c>
      <c r="N13" s="564">
        <f>SUM(N10+N11-N12-N16)</f>
        <v>0</v>
      </c>
      <c r="O13" s="45"/>
    </row>
    <row r="14" spans="1:15" x14ac:dyDescent="0.2">
      <c r="B14" s="480" t="s">
        <v>22</v>
      </c>
      <c r="C14" s="481"/>
      <c r="D14" s="481"/>
      <c r="E14" s="481"/>
      <c r="F14" s="599"/>
      <c r="G14" s="437"/>
      <c r="H14" s="43">
        <f t="shared" ref="H14:L14" si="1">SUM(H13-H16)</f>
        <v>-1.25</v>
      </c>
      <c r="I14" s="43">
        <f t="shared" si="1"/>
        <v>-1.5625</v>
      </c>
      <c r="J14" s="43">
        <f t="shared" si="1"/>
        <v>-1.25</v>
      </c>
      <c r="K14" s="43">
        <f t="shared" si="1"/>
        <v>-1.25</v>
      </c>
      <c r="L14" s="43">
        <f t="shared" si="1"/>
        <v>-0.9375</v>
      </c>
      <c r="M14" s="483">
        <f>SUM(G14:L14)</f>
        <v>-6.25</v>
      </c>
      <c r="N14" s="484"/>
      <c r="O14" s="45"/>
    </row>
    <row r="15" spans="1:15" x14ac:dyDescent="0.2">
      <c r="A15" s="92"/>
      <c r="B15" s="492" t="s">
        <v>16</v>
      </c>
      <c r="C15" s="493"/>
      <c r="D15" s="493"/>
      <c r="E15" s="493"/>
      <c r="F15" s="591"/>
      <c r="G15" s="156"/>
      <c r="H15" s="99"/>
      <c r="I15" s="99"/>
      <c r="J15" s="99"/>
      <c r="K15" s="581"/>
      <c r="L15" s="582"/>
      <c r="M15" s="483">
        <f>April!$M$1</f>
        <v>-25.5</v>
      </c>
      <c r="N15" s="578"/>
      <c r="O15" s="45"/>
    </row>
    <row r="16" spans="1:15" ht="13.5" thickBot="1" x14ac:dyDescent="0.25">
      <c r="B16" s="508" t="str">
        <f>Januar!$B$16</f>
        <v>Normal arbeidstid pr uke :</v>
      </c>
      <c r="C16" s="509"/>
      <c r="D16" s="509"/>
      <c r="E16" s="509"/>
      <c r="F16" s="601"/>
      <c r="G16" s="439"/>
      <c r="H16" s="48">
        <f t="shared" ref="H16:L16" si="2">H18</f>
        <v>1.25</v>
      </c>
      <c r="I16" s="48">
        <f t="shared" si="2"/>
        <v>1.5625</v>
      </c>
      <c r="J16" s="48">
        <f t="shared" si="2"/>
        <v>1.25</v>
      </c>
      <c r="K16" s="48">
        <f t="shared" si="2"/>
        <v>1.25</v>
      </c>
      <c r="L16" s="48">
        <f t="shared" si="2"/>
        <v>0.9375</v>
      </c>
      <c r="M16" s="548">
        <f>SUM(G16:L16)</f>
        <v>6.25</v>
      </c>
      <c r="N16" s="517"/>
      <c r="O16" s="45"/>
    </row>
    <row r="17" spans="1:20" ht="13.5" thickBot="1" x14ac:dyDescent="0.25">
      <c r="A17" s="92"/>
      <c r="B17" s="520" t="str">
        <f>Januar!$B$17</f>
        <v>Antall dager med normal arbeidstid</v>
      </c>
      <c r="C17" s="521"/>
      <c r="D17" s="521"/>
      <c r="E17" s="521"/>
      <c r="F17" s="522"/>
      <c r="G17" s="309"/>
      <c r="H17" s="309">
        <v>4</v>
      </c>
      <c r="I17" s="309">
        <v>5</v>
      </c>
      <c r="J17" s="309">
        <v>4</v>
      </c>
      <c r="K17" s="309">
        <v>4</v>
      </c>
      <c r="L17" s="309">
        <v>3</v>
      </c>
      <c r="M17" s="527">
        <f>SUM(G17:L17)</f>
        <v>20</v>
      </c>
      <c r="N17" s="528"/>
      <c r="O17" s="45"/>
      <c r="Q17" s="33"/>
      <c r="R17" s="33"/>
      <c r="S17" s="33"/>
      <c r="T17" s="33"/>
    </row>
    <row r="18" spans="1:20" ht="13.5" thickBot="1" x14ac:dyDescent="0.25">
      <c r="A18" s="36"/>
      <c r="B18" s="558" t="str">
        <f>Januar!$B$18</f>
        <v>Normal arbeidstid pr dag er timer:</v>
      </c>
      <c r="C18" s="559"/>
      <c r="D18" s="559"/>
      <c r="E18" s="560"/>
      <c r="F18" s="322">
        <f>Januar!$F$18</f>
        <v>0.3125</v>
      </c>
      <c r="G18" s="441"/>
      <c r="H18" s="136">
        <f t="shared" ref="H18:L18" si="3">$F$18*H17</f>
        <v>1.25</v>
      </c>
      <c r="I18" s="136">
        <f t="shared" si="3"/>
        <v>1.5625</v>
      </c>
      <c r="J18" s="136">
        <f t="shared" si="3"/>
        <v>1.25</v>
      </c>
      <c r="K18" s="136">
        <f t="shared" si="3"/>
        <v>1.25</v>
      </c>
      <c r="L18" s="136">
        <f t="shared" si="3"/>
        <v>0.9375</v>
      </c>
      <c r="M18" s="594"/>
      <c r="N18" s="595"/>
    </row>
    <row r="19" spans="1:20" ht="13.5" thickBot="1" x14ac:dyDescent="0.25">
      <c r="B19" s="525" t="str">
        <f>April!$B$19</f>
        <v>Overtid:</v>
      </c>
      <c r="C19" s="526"/>
      <c r="D19" s="526"/>
      <c r="E19" s="526"/>
      <c r="F19" s="602"/>
      <c r="G19" s="440"/>
      <c r="H19" s="135">
        <f>SUM(N31:N37)</f>
        <v>0</v>
      </c>
      <c r="I19" s="135">
        <f>SUM(N38:N44)</f>
        <v>0</v>
      </c>
      <c r="J19" s="135">
        <f>SUM(N45:N51)</f>
        <v>0</v>
      </c>
      <c r="K19" s="135">
        <f>SUM(N52:N58)</f>
        <v>0</v>
      </c>
      <c r="L19" s="135">
        <f>SUM(N59:N61)</f>
        <v>0</v>
      </c>
      <c r="M19" s="609">
        <f>SUM(G19:L19)</f>
        <v>0</v>
      </c>
      <c r="N19" s="610"/>
      <c r="O19" s="49"/>
    </row>
    <row r="20" spans="1:20" x14ac:dyDescent="0.2">
      <c r="B20" s="242"/>
      <c r="C20" s="242"/>
      <c r="D20" s="242"/>
      <c r="E20" s="242"/>
      <c r="F20" s="242"/>
      <c r="G20" s="50"/>
      <c r="H20" s="50"/>
      <c r="I20" s="50"/>
      <c r="J20" s="50"/>
      <c r="K20" s="50"/>
      <c r="L20" s="50"/>
      <c r="M20" s="247"/>
      <c r="N20" s="247"/>
      <c r="O20" s="49"/>
    </row>
    <row r="21" spans="1:20" ht="13.5" thickBot="1" x14ac:dyDescent="0.25">
      <c r="A21" s="495" t="s">
        <v>182</v>
      </c>
      <c r="B21" s="496"/>
      <c r="C21" s="496"/>
      <c r="D21" s="496"/>
      <c r="I21" s="50"/>
      <c r="J21" s="50"/>
      <c r="K21" s="50"/>
      <c r="L21" s="50"/>
      <c r="M21" s="50"/>
      <c r="N21" s="50"/>
      <c r="O21" s="51"/>
    </row>
    <row r="22" spans="1:20" x14ac:dyDescent="0.2">
      <c r="A22" s="567"/>
      <c r="B22" s="498"/>
      <c r="C22" s="498"/>
      <c r="D22" s="498"/>
      <c r="E22" s="498"/>
      <c r="F22" s="498"/>
      <c r="G22" s="498"/>
      <c r="H22" s="498"/>
      <c r="I22" s="498"/>
      <c r="J22" s="498"/>
      <c r="K22" s="498"/>
      <c r="L22" s="498"/>
      <c r="M22" s="498"/>
      <c r="N22" s="498"/>
      <c r="O22" s="499"/>
    </row>
    <row r="23" spans="1:20" x14ac:dyDescent="0.2">
      <c r="A23" s="500"/>
      <c r="B23" s="501"/>
      <c r="C23" s="501"/>
      <c r="D23" s="501"/>
      <c r="E23" s="501"/>
      <c r="F23" s="501"/>
      <c r="G23" s="501"/>
      <c r="H23" s="501"/>
      <c r="I23" s="501"/>
      <c r="J23" s="501"/>
      <c r="K23" s="501"/>
      <c r="L23" s="501"/>
      <c r="M23" s="501"/>
      <c r="N23" s="501"/>
      <c r="O23" s="502"/>
    </row>
    <row r="24" spans="1:20" x14ac:dyDescent="0.2">
      <c r="A24" s="500"/>
      <c r="B24" s="501"/>
      <c r="C24" s="501"/>
      <c r="D24" s="501"/>
      <c r="E24" s="501"/>
      <c r="F24" s="501"/>
      <c r="G24" s="501"/>
      <c r="H24" s="501"/>
      <c r="I24" s="501"/>
      <c r="J24" s="501"/>
      <c r="K24" s="501"/>
      <c r="L24" s="501"/>
      <c r="M24" s="501"/>
      <c r="N24" s="501"/>
      <c r="O24" s="502"/>
    </row>
    <row r="25" spans="1:20" x14ac:dyDescent="0.2">
      <c r="A25" s="500"/>
      <c r="B25" s="501"/>
      <c r="C25" s="501"/>
      <c r="D25" s="501"/>
      <c r="E25" s="501"/>
      <c r="F25" s="501"/>
      <c r="G25" s="501"/>
      <c r="H25" s="501"/>
      <c r="I25" s="501"/>
      <c r="J25" s="501"/>
      <c r="K25" s="501"/>
      <c r="L25" s="501"/>
      <c r="M25" s="501"/>
      <c r="N25" s="501"/>
      <c r="O25" s="502"/>
    </row>
    <row r="26" spans="1:20" ht="13.5" thickBot="1" x14ac:dyDescent="0.25">
      <c r="A26" s="503"/>
      <c r="B26" s="504"/>
      <c r="C26" s="504"/>
      <c r="D26" s="504"/>
      <c r="E26" s="504"/>
      <c r="F26" s="504"/>
      <c r="G26" s="504"/>
      <c r="H26" s="504"/>
      <c r="I26" s="504"/>
      <c r="J26" s="504"/>
      <c r="K26" s="504"/>
      <c r="L26" s="504"/>
      <c r="M26" s="504"/>
      <c r="N26" s="504"/>
      <c r="O26" s="505"/>
    </row>
    <row r="27" spans="1:20" ht="13.5" thickBot="1" x14ac:dyDescent="0.25">
      <c r="A27" s="241"/>
      <c r="B27" s="241"/>
      <c r="C27" s="241"/>
      <c r="D27" s="241"/>
      <c r="E27" s="241"/>
      <c r="F27" s="241"/>
      <c r="G27" s="241"/>
      <c r="H27" s="241"/>
      <c r="I27" s="241"/>
      <c r="J27" s="241"/>
      <c r="K27" s="241"/>
      <c r="L27" s="241"/>
      <c r="M27" s="241"/>
      <c r="N27" s="241"/>
      <c r="O27" s="241"/>
    </row>
    <row r="28" spans="1:20" ht="13.5" x14ac:dyDescent="0.25">
      <c r="A28" s="52"/>
      <c r="B28" s="53"/>
      <c r="C28" s="542" t="s">
        <v>26</v>
      </c>
      <c r="D28" s="543"/>
      <c r="E28" s="544"/>
      <c r="F28" s="532" t="s">
        <v>14</v>
      </c>
      <c r="G28" s="533"/>
      <c r="H28" s="568"/>
      <c r="I28" s="534" t="s">
        <v>73</v>
      </c>
      <c r="J28" s="535"/>
      <c r="K28" s="536"/>
      <c r="L28" s="545" t="str">
        <f>April!$L$28</f>
        <v xml:space="preserve">Overtid </v>
      </c>
      <c r="M28" s="546"/>
      <c r="N28" s="547"/>
      <c r="O28" s="54" t="s">
        <v>6</v>
      </c>
    </row>
    <row r="29" spans="1:20" ht="13.5" thickBot="1" x14ac:dyDescent="0.25">
      <c r="A29" s="55" t="s">
        <v>1</v>
      </c>
      <c r="B29" s="56" t="s">
        <v>3</v>
      </c>
      <c r="C29" s="57" t="s">
        <v>4</v>
      </c>
      <c r="D29" s="57" t="s">
        <v>5</v>
      </c>
      <c r="E29" s="57" t="s">
        <v>2</v>
      </c>
      <c r="F29" s="58" t="s">
        <v>4</v>
      </c>
      <c r="G29" s="59" t="s">
        <v>5</v>
      </c>
      <c r="H29" s="60" t="s">
        <v>2</v>
      </c>
      <c r="I29" s="61" t="s">
        <v>5</v>
      </c>
      <c r="J29" s="62" t="s">
        <v>4</v>
      </c>
      <c r="K29" s="63" t="s">
        <v>2</v>
      </c>
      <c r="L29" s="64" t="s">
        <v>4</v>
      </c>
      <c r="M29" s="64" t="s">
        <v>5</v>
      </c>
      <c r="N29" s="64" t="s">
        <v>2</v>
      </c>
      <c r="O29" s="65"/>
    </row>
    <row r="30" spans="1:20" x14ac:dyDescent="0.2">
      <c r="A30" s="66"/>
      <c r="B30" s="67"/>
      <c r="C30" s="68"/>
      <c r="D30" s="69"/>
      <c r="E30" s="70"/>
      <c r="F30" s="68"/>
      <c r="G30" s="69"/>
      <c r="H30" s="70"/>
      <c r="I30" s="73"/>
      <c r="J30" s="73"/>
      <c r="K30" s="74"/>
      <c r="L30" s="68"/>
      <c r="M30" s="69"/>
      <c r="N30" s="70"/>
      <c r="O30" s="75"/>
    </row>
    <row r="31" spans="1:20" s="117" customFormat="1" x14ac:dyDescent="0.2">
      <c r="A31" s="277">
        <f>April!$A$60+1</f>
        <v>41394</v>
      </c>
      <c r="B31" s="293" t="s">
        <v>7</v>
      </c>
      <c r="C31" s="279"/>
      <c r="D31" s="280"/>
      <c r="E31" s="303">
        <f>SUM(D31-C31)</f>
        <v>0</v>
      </c>
      <c r="F31" s="283"/>
      <c r="G31" s="283"/>
      <c r="H31" s="304">
        <f>SUM(G31-F31)</f>
        <v>0</v>
      </c>
      <c r="I31" s="286"/>
      <c r="J31" s="286"/>
      <c r="K31" s="295">
        <f>SUM(J31-I31)</f>
        <v>0</v>
      </c>
      <c r="L31" s="289"/>
      <c r="M31" s="289"/>
      <c r="N31" s="296">
        <f>SUM(M31-L31)</f>
        <v>0</v>
      </c>
      <c r="O31" s="297" t="s">
        <v>236</v>
      </c>
    </row>
    <row r="32" spans="1:20" s="117" customFormat="1" x14ac:dyDescent="0.2">
      <c r="A32" s="327">
        <f>A31+1</f>
        <v>41395</v>
      </c>
      <c r="B32" s="345" t="s">
        <v>8</v>
      </c>
      <c r="C32" s="346"/>
      <c r="D32" s="346"/>
      <c r="E32" s="341">
        <f>SUM(D32-C32)</f>
        <v>0</v>
      </c>
      <c r="F32" s="332"/>
      <c r="G32" s="332"/>
      <c r="H32" s="350">
        <f>SUM(G32-F32)</f>
        <v>0</v>
      </c>
      <c r="I32" s="335"/>
      <c r="J32" s="335"/>
      <c r="K32" s="343">
        <f>SUM(J32-I32)</f>
        <v>0</v>
      </c>
      <c r="L32" s="338"/>
      <c r="M32" s="338"/>
      <c r="N32" s="344">
        <f>SUM(M32-L32)</f>
        <v>0</v>
      </c>
      <c r="O32" s="31"/>
    </row>
    <row r="33" spans="1:15" s="123" customFormat="1" x14ac:dyDescent="0.2">
      <c r="A33" s="327">
        <f t="shared" ref="A33:A61" si="4">A32+1</f>
        <v>41396</v>
      </c>
      <c r="B33" s="345" t="s">
        <v>9</v>
      </c>
      <c r="C33" s="346"/>
      <c r="D33" s="346"/>
      <c r="E33" s="341">
        <f t="shared" ref="E33:E61" si="5">SUM(D33-C33)</f>
        <v>0</v>
      </c>
      <c r="F33" s="332"/>
      <c r="G33" s="332"/>
      <c r="H33" s="350">
        <f t="shared" ref="H33:H61" si="6">SUM(G33-F33)</f>
        <v>0</v>
      </c>
      <c r="I33" s="335"/>
      <c r="J33" s="335"/>
      <c r="K33" s="343">
        <f t="shared" ref="K33:K47" si="7">SUM(J33-I33)</f>
        <v>0</v>
      </c>
      <c r="L33" s="338"/>
      <c r="M33" s="338"/>
      <c r="N33" s="344">
        <f t="shared" ref="N33:N61" si="8">SUM(M33-L33)</f>
        <v>0</v>
      </c>
      <c r="O33" s="31"/>
    </row>
    <row r="34" spans="1:15" s="117" customFormat="1" x14ac:dyDescent="0.2">
      <c r="A34" s="327">
        <f t="shared" si="4"/>
        <v>41397</v>
      </c>
      <c r="B34" s="345" t="s">
        <v>10</v>
      </c>
      <c r="C34" s="346"/>
      <c r="D34" s="346"/>
      <c r="E34" s="341">
        <f t="shared" si="5"/>
        <v>0</v>
      </c>
      <c r="F34" s="332"/>
      <c r="G34" s="332"/>
      <c r="H34" s="350">
        <f t="shared" si="6"/>
        <v>0</v>
      </c>
      <c r="I34" s="335"/>
      <c r="J34" s="335"/>
      <c r="K34" s="343">
        <f t="shared" si="7"/>
        <v>0</v>
      </c>
      <c r="L34" s="338"/>
      <c r="M34" s="338"/>
      <c r="N34" s="344">
        <f t="shared" si="8"/>
        <v>0</v>
      </c>
      <c r="O34" s="31"/>
    </row>
    <row r="35" spans="1:15" s="117" customFormat="1" x14ac:dyDescent="0.2">
      <c r="A35" s="327">
        <f t="shared" si="4"/>
        <v>41398</v>
      </c>
      <c r="B35" s="345" t="s">
        <v>11</v>
      </c>
      <c r="C35" s="346"/>
      <c r="D35" s="346"/>
      <c r="E35" s="330">
        <f t="shared" si="5"/>
        <v>0</v>
      </c>
      <c r="F35" s="332"/>
      <c r="G35" s="332"/>
      <c r="H35" s="435">
        <f t="shared" si="6"/>
        <v>0</v>
      </c>
      <c r="I35" s="335"/>
      <c r="J35" s="335"/>
      <c r="K35" s="336">
        <f t="shared" si="7"/>
        <v>0</v>
      </c>
      <c r="L35" s="338"/>
      <c r="M35" s="338"/>
      <c r="N35" s="339">
        <f t="shared" si="8"/>
        <v>0</v>
      </c>
      <c r="O35" s="433"/>
    </row>
    <row r="36" spans="1:15" s="117" customFormat="1" x14ac:dyDescent="0.2">
      <c r="A36" s="277">
        <f t="shared" si="4"/>
        <v>41399</v>
      </c>
      <c r="B36" s="293" t="s">
        <v>12</v>
      </c>
      <c r="C36" s="324"/>
      <c r="D36" s="324"/>
      <c r="E36" s="281">
        <f t="shared" si="5"/>
        <v>0</v>
      </c>
      <c r="F36" s="283"/>
      <c r="G36" s="283"/>
      <c r="H36" s="436">
        <f t="shared" si="6"/>
        <v>0</v>
      </c>
      <c r="I36" s="286"/>
      <c r="J36" s="286"/>
      <c r="K36" s="287">
        <f t="shared" si="7"/>
        <v>0</v>
      </c>
      <c r="L36" s="289"/>
      <c r="M36" s="289"/>
      <c r="N36" s="290">
        <f t="shared" si="8"/>
        <v>0</v>
      </c>
      <c r="O36" s="291"/>
    </row>
    <row r="37" spans="1:15" s="117" customFormat="1" x14ac:dyDescent="0.2">
      <c r="A37" s="277">
        <f t="shared" si="4"/>
        <v>41400</v>
      </c>
      <c r="B37" s="293" t="s">
        <v>13</v>
      </c>
      <c r="C37" s="324"/>
      <c r="D37" s="324"/>
      <c r="E37" s="303">
        <f t="shared" si="5"/>
        <v>0</v>
      </c>
      <c r="F37" s="283"/>
      <c r="G37" s="283"/>
      <c r="H37" s="304">
        <f t="shared" si="6"/>
        <v>0</v>
      </c>
      <c r="I37" s="286"/>
      <c r="J37" s="286"/>
      <c r="K37" s="295">
        <f t="shared" si="7"/>
        <v>0</v>
      </c>
      <c r="L37" s="289"/>
      <c r="M37" s="289"/>
      <c r="N37" s="296">
        <f t="shared" si="8"/>
        <v>0</v>
      </c>
      <c r="O37" s="291"/>
    </row>
    <row r="38" spans="1:15" s="117" customFormat="1" x14ac:dyDescent="0.2">
      <c r="A38" s="327">
        <f t="shared" si="4"/>
        <v>41401</v>
      </c>
      <c r="B38" s="345" t="s">
        <v>7</v>
      </c>
      <c r="C38" s="346"/>
      <c r="D38" s="346"/>
      <c r="E38" s="330">
        <f t="shared" si="5"/>
        <v>0</v>
      </c>
      <c r="F38" s="332"/>
      <c r="G38" s="332"/>
      <c r="H38" s="435">
        <f t="shared" si="6"/>
        <v>0</v>
      </c>
      <c r="I38" s="335"/>
      <c r="J38" s="335"/>
      <c r="K38" s="336">
        <f t="shared" si="7"/>
        <v>0</v>
      </c>
      <c r="L38" s="338"/>
      <c r="M38" s="338"/>
      <c r="N38" s="339">
        <f t="shared" si="8"/>
        <v>0</v>
      </c>
      <c r="O38" s="31" t="s">
        <v>219</v>
      </c>
    </row>
    <row r="39" spans="1:15" s="117" customFormat="1" x14ac:dyDescent="0.2">
      <c r="A39" s="327">
        <f t="shared" si="4"/>
        <v>41402</v>
      </c>
      <c r="B39" s="345" t="s">
        <v>8</v>
      </c>
      <c r="C39" s="346"/>
      <c r="D39" s="346"/>
      <c r="E39" s="341">
        <f t="shared" si="5"/>
        <v>0</v>
      </c>
      <c r="F39" s="332"/>
      <c r="G39" s="332"/>
      <c r="H39" s="350">
        <f t="shared" si="6"/>
        <v>0</v>
      </c>
      <c r="I39" s="335"/>
      <c r="J39" s="335"/>
      <c r="K39" s="343">
        <f t="shared" si="7"/>
        <v>0</v>
      </c>
      <c r="L39" s="338"/>
      <c r="M39" s="338"/>
      <c r="N39" s="344">
        <f t="shared" si="8"/>
        <v>0</v>
      </c>
      <c r="O39" s="31" t="s">
        <v>38</v>
      </c>
    </row>
    <row r="40" spans="1:15" s="123" customFormat="1" x14ac:dyDescent="0.2">
      <c r="A40" s="327">
        <f t="shared" si="4"/>
        <v>41403</v>
      </c>
      <c r="B40" s="345" t="s">
        <v>9</v>
      </c>
      <c r="C40" s="346"/>
      <c r="D40" s="346"/>
      <c r="E40" s="341">
        <f t="shared" si="5"/>
        <v>0</v>
      </c>
      <c r="F40" s="332"/>
      <c r="G40" s="332"/>
      <c r="H40" s="350">
        <f t="shared" si="6"/>
        <v>0</v>
      </c>
      <c r="I40" s="335"/>
      <c r="J40" s="335"/>
      <c r="K40" s="343">
        <f t="shared" si="7"/>
        <v>0</v>
      </c>
      <c r="L40" s="338"/>
      <c r="M40" s="338"/>
      <c r="N40" s="344">
        <f t="shared" si="8"/>
        <v>0</v>
      </c>
      <c r="O40" s="31"/>
    </row>
    <row r="41" spans="1:15" s="117" customFormat="1" x14ac:dyDescent="0.2">
      <c r="A41" s="327">
        <f t="shared" si="4"/>
        <v>41404</v>
      </c>
      <c r="B41" s="345" t="s">
        <v>10</v>
      </c>
      <c r="C41" s="346"/>
      <c r="D41" s="346"/>
      <c r="E41" s="341">
        <f t="shared" si="5"/>
        <v>0</v>
      </c>
      <c r="F41" s="332"/>
      <c r="G41" s="332"/>
      <c r="H41" s="350">
        <f t="shared" si="6"/>
        <v>0</v>
      </c>
      <c r="I41" s="335"/>
      <c r="J41" s="335"/>
      <c r="K41" s="343">
        <f t="shared" si="7"/>
        <v>0</v>
      </c>
      <c r="L41" s="338"/>
      <c r="M41" s="338"/>
      <c r="N41" s="344">
        <f t="shared" si="8"/>
        <v>0</v>
      </c>
      <c r="O41" s="31"/>
    </row>
    <row r="42" spans="1:15" s="117" customFormat="1" x14ac:dyDescent="0.2">
      <c r="A42" s="327">
        <f t="shared" si="4"/>
        <v>41405</v>
      </c>
      <c r="B42" s="345" t="s">
        <v>11</v>
      </c>
      <c r="C42" s="346"/>
      <c r="D42" s="346"/>
      <c r="E42" s="341">
        <f t="shared" si="5"/>
        <v>0</v>
      </c>
      <c r="F42" s="332"/>
      <c r="G42" s="332"/>
      <c r="H42" s="350">
        <f t="shared" si="6"/>
        <v>0</v>
      </c>
      <c r="I42" s="335"/>
      <c r="J42" s="335"/>
      <c r="K42" s="343">
        <f t="shared" si="7"/>
        <v>0</v>
      </c>
      <c r="L42" s="338"/>
      <c r="M42" s="338"/>
      <c r="N42" s="344">
        <f t="shared" si="8"/>
        <v>0</v>
      </c>
      <c r="O42" s="31"/>
    </row>
    <row r="43" spans="1:15" s="117" customFormat="1" x14ac:dyDescent="0.2">
      <c r="A43" s="277">
        <f t="shared" si="4"/>
        <v>41406</v>
      </c>
      <c r="B43" s="293" t="s">
        <v>12</v>
      </c>
      <c r="C43" s="324"/>
      <c r="D43" s="324"/>
      <c r="E43" s="281">
        <f t="shared" si="5"/>
        <v>0</v>
      </c>
      <c r="F43" s="283"/>
      <c r="G43" s="283"/>
      <c r="H43" s="436">
        <f t="shared" si="6"/>
        <v>0</v>
      </c>
      <c r="I43" s="286"/>
      <c r="J43" s="286"/>
      <c r="K43" s="287">
        <f t="shared" si="7"/>
        <v>0</v>
      </c>
      <c r="L43" s="289"/>
      <c r="M43" s="289"/>
      <c r="N43" s="290">
        <f t="shared" si="8"/>
        <v>0</v>
      </c>
      <c r="O43" s="291"/>
    </row>
    <row r="44" spans="1:15" s="117" customFormat="1" x14ac:dyDescent="0.2">
      <c r="A44" s="277">
        <f t="shared" si="4"/>
        <v>41407</v>
      </c>
      <c r="B44" s="293" t="s">
        <v>13</v>
      </c>
      <c r="C44" s="324"/>
      <c r="D44" s="324"/>
      <c r="E44" s="303">
        <f t="shared" si="5"/>
        <v>0</v>
      </c>
      <c r="F44" s="283"/>
      <c r="G44" s="283"/>
      <c r="H44" s="304">
        <f t="shared" si="6"/>
        <v>0</v>
      </c>
      <c r="I44" s="286"/>
      <c r="J44" s="286"/>
      <c r="K44" s="295">
        <f t="shared" si="7"/>
        <v>0</v>
      </c>
      <c r="L44" s="289"/>
      <c r="M44" s="289"/>
      <c r="N44" s="296">
        <f t="shared" si="8"/>
        <v>0</v>
      </c>
      <c r="O44" s="305"/>
    </row>
    <row r="45" spans="1:15" s="117" customFormat="1" x14ac:dyDescent="0.2">
      <c r="A45" s="327">
        <f t="shared" si="4"/>
        <v>41408</v>
      </c>
      <c r="B45" s="345" t="s">
        <v>7</v>
      </c>
      <c r="C45" s="346"/>
      <c r="D45" s="346"/>
      <c r="E45" s="330">
        <f t="shared" si="5"/>
        <v>0</v>
      </c>
      <c r="F45" s="332"/>
      <c r="G45" s="332"/>
      <c r="H45" s="435">
        <f t="shared" si="6"/>
        <v>0</v>
      </c>
      <c r="I45" s="335"/>
      <c r="J45" s="335"/>
      <c r="K45" s="336">
        <f t="shared" si="7"/>
        <v>0</v>
      </c>
      <c r="L45" s="338"/>
      <c r="M45" s="338"/>
      <c r="N45" s="339">
        <f t="shared" si="8"/>
        <v>0</v>
      </c>
      <c r="O45" s="31" t="s">
        <v>174</v>
      </c>
    </row>
    <row r="46" spans="1:15" s="117" customFormat="1" x14ac:dyDescent="0.2">
      <c r="A46" s="327">
        <f t="shared" si="4"/>
        <v>41409</v>
      </c>
      <c r="B46" s="345" t="s">
        <v>8</v>
      </c>
      <c r="C46" s="346"/>
      <c r="D46" s="346"/>
      <c r="E46" s="330">
        <f t="shared" si="5"/>
        <v>0</v>
      </c>
      <c r="F46" s="332"/>
      <c r="G46" s="332"/>
      <c r="H46" s="435">
        <f t="shared" si="6"/>
        <v>0</v>
      </c>
      <c r="I46" s="335"/>
      <c r="J46" s="335"/>
      <c r="K46" s="336">
        <f t="shared" si="7"/>
        <v>0</v>
      </c>
      <c r="L46" s="338"/>
      <c r="M46" s="338"/>
      <c r="N46" s="339">
        <f t="shared" si="8"/>
        <v>0</v>
      </c>
      <c r="O46" s="429"/>
    </row>
    <row r="47" spans="1:15" s="123" customFormat="1" x14ac:dyDescent="0.2">
      <c r="A47" s="277">
        <f t="shared" si="4"/>
        <v>41410</v>
      </c>
      <c r="B47" s="293" t="s">
        <v>9</v>
      </c>
      <c r="C47" s="279"/>
      <c r="D47" s="280"/>
      <c r="E47" s="303">
        <f t="shared" si="5"/>
        <v>0</v>
      </c>
      <c r="F47" s="283"/>
      <c r="G47" s="283"/>
      <c r="H47" s="304">
        <f t="shared" si="6"/>
        <v>0</v>
      </c>
      <c r="I47" s="286"/>
      <c r="J47" s="286"/>
      <c r="K47" s="295">
        <f t="shared" si="7"/>
        <v>0</v>
      </c>
      <c r="L47" s="289"/>
      <c r="M47" s="289"/>
      <c r="N47" s="296">
        <f t="shared" si="8"/>
        <v>0</v>
      </c>
      <c r="O47" s="297" t="s">
        <v>193</v>
      </c>
    </row>
    <row r="48" spans="1:15" s="117" customFormat="1" x14ac:dyDescent="0.2">
      <c r="A48" s="327">
        <f t="shared" si="4"/>
        <v>41411</v>
      </c>
      <c r="B48" s="345" t="s">
        <v>10</v>
      </c>
      <c r="C48" s="346"/>
      <c r="D48" s="346"/>
      <c r="E48" s="341">
        <f t="shared" si="5"/>
        <v>0</v>
      </c>
      <c r="F48" s="332"/>
      <c r="G48" s="332"/>
      <c r="H48" s="350">
        <f t="shared" si="6"/>
        <v>0</v>
      </c>
      <c r="I48" s="335"/>
      <c r="J48" s="335"/>
      <c r="K48" s="343">
        <f t="shared" ref="K48:K60" si="9">SUM(J48-I48)</f>
        <v>0</v>
      </c>
      <c r="L48" s="338"/>
      <c r="M48" s="338"/>
      <c r="N48" s="344">
        <f t="shared" si="8"/>
        <v>0</v>
      </c>
      <c r="O48" s="31"/>
    </row>
    <row r="49" spans="1:15" s="117" customFormat="1" x14ac:dyDescent="0.2">
      <c r="A49" s="327">
        <f t="shared" si="4"/>
        <v>41412</v>
      </c>
      <c r="B49" s="345" t="s">
        <v>11</v>
      </c>
      <c r="C49" s="346"/>
      <c r="D49" s="346"/>
      <c r="E49" s="341">
        <f t="shared" si="5"/>
        <v>0</v>
      </c>
      <c r="F49" s="332"/>
      <c r="G49" s="332"/>
      <c r="H49" s="350">
        <f t="shared" si="6"/>
        <v>0</v>
      </c>
      <c r="I49" s="335"/>
      <c r="J49" s="335"/>
      <c r="K49" s="343">
        <f t="shared" si="9"/>
        <v>0</v>
      </c>
      <c r="L49" s="338"/>
      <c r="M49" s="338"/>
      <c r="N49" s="344">
        <f t="shared" si="8"/>
        <v>0</v>
      </c>
      <c r="O49" s="31"/>
    </row>
    <row r="50" spans="1:15" s="117" customFormat="1" x14ac:dyDescent="0.2">
      <c r="A50" s="277">
        <f t="shared" si="4"/>
        <v>41413</v>
      </c>
      <c r="B50" s="293" t="s">
        <v>12</v>
      </c>
      <c r="C50" s="324"/>
      <c r="D50" s="324"/>
      <c r="E50" s="281">
        <f t="shared" si="5"/>
        <v>0</v>
      </c>
      <c r="F50" s="283"/>
      <c r="G50" s="283"/>
      <c r="H50" s="436">
        <f t="shared" si="6"/>
        <v>0</v>
      </c>
      <c r="I50" s="286"/>
      <c r="J50" s="286"/>
      <c r="K50" s="287">
        <f t="shared" si="9"/>
        <v>0</v>
      </c>
      <c r="L50" s="289"/>
      <c r="M50" s="289"/>
      <c r="N50" s="290">
        <f t="shared" si="8"/>
        <v>0</v>
      </c>
      <c r="O50" s="291"/>
    </row>
    <row r="51" spans="1:15" s="117" customFormat="1" x14ac:dyDescent="0.2">
      <c r="A51" s="277">
        <f t="shared" si="4"/>
        <v>41414</v>
      </c>
      <c r="B51" s="293" t="s">
        <v>13</v>
      </c>
      <c r="C51" s="324"/>
      <c r="D51" s="324"/>
      <c r="E51" s="303">
        <f t="shared" si="5"/>
        <v>0</v>
      </c>
      <c r="F51" s="283"/>
      <c r="G51" s="283"/>
      <c r="H51" s="304">
        <f t="shared" si="6"/>
        <v>0</v>
      </c>
      <c r="I51" s="286"/>
      <c r="J51" s="286"/>
      <c r="K51" s="295">
        <f t="shared" si="9"/>
        <v>0</v>
      </c>
      <c r="L51" s="289"/>
      <c r="M51" s="289"/>
      <c r="N51" s="296">
        <f t="shared" si="8"/>
        <v>0</v>
      </c>
      <c r="O51" s="291"/>
    </row>
    <row r="52" spans="1:15" s="117" customFormat="1" x14ac:dyDescent="0.2">
      <c r="A52" s="327">
        <f t="shared" si="4"/>
        <v>41415</v>
      </c>
      <c r="B52" s="345" t="s">
        <v>7</v>
      </c>
      <c r="C52" s="346"/>
      <c r="D52" s="346"/>
      <c r="E52" s="330">
        <f t="shared" si="5"/>
        <v>0</v>
      </c>
      <c r="F52" s="332"/>
      <c r="G52" s="332"/>
      <c r="H52" s="435">
        <f t="shared" si="6"/>
        <v>0</v>
      </c>
      <c r="I52" s="335"/>
      <c r="J52" s="335"/>
      <c r="K52" s="336">
        <f t="shared" si="9"/>
        <v>0</v>
      </c>
      <c r="L52" s="338"/>
      <c r="M52" s="338"/>
      <c r="N52" s="339">
        <f t="shared" si="8"/>
        <v>0</v>
      </c>
      <c r="O52" s="31" t="s">
        <v>39</v>
      </c>
    </row>
    <row r="53" spans="1:15" s="117" customFormat="1" x14ac:dyDescent="0.2">
      <c r="A53" s="327">
        <f t="shared" si="4"/>
        <v>41416</v>
      </c>
      <c r="B53" s="345" t="s">
        <v>8</v>
      </c>
      <c r="C53" s="346"/>
      <c r="D53" s="346"/>
      <c r="E53" s="341">
        <f t="shared" si="5"/>
        <v>0</v>
      </c>
      <c r="F53" s="332"/>
      <c r="G53" s="332"/>
      <c r="H53" s="350">
        <f t="shared" si="6"/>
        <v>0</v>
      </c>
      <c r="I53" s="335"/>
      <c r="J53" s="335"/>
      <c r="K53" s="343">
        <f t="shared" si="9"/>
        <v>0</v>
      </c>
      <c r="L53" s="338"/>
      <c r="M53" s="338"/>
      <c r="N53" s="344">
        <f t="shared" si="8"/>
        <v>0</v>
      </c>
      <c r="O53" s="31"/>
    </row>
    <row r="54" spans="1:15" s="123" customFormat="1" x14ac:dyDescent="0.2">
      <c r="A54" s="327">
        <f t="shared" si="4"/>
        <v>41417</v>
      </c>
      <c r="B54" s="345" t="s">
        <v>9</v>
      </c>
      <c r="C54" s="346"/>
      <c r="D54" s="346"/>
      <c r="E54" s="341">
        <f t="shared" si="5"/>
        <v>0</v>
      </c>
      <c r="F54" s="332"/>
      <c r="G54" s="332"/>
      <c r="H54" s="350">
        <f t="shared" si="6"/>
        <v>0</v>
      </c>
      <c r="I54" s="335"/>
      <c r="J54" s="335"/>
      <c r="K54" s="343">
        <f t="shared" si="9"/>
        <v>0</v>
      </c>
      <c r="L54" s="338"/>
      <c r="M54" s="338"/>
      <c r="N54" s="344">
        <f t="shared" si="8"/>
        <v>0</v>
      </c>
      <c r="O54" s="31"/>
    </row>
    <row r="55" spans="1:15" s="117" customFormat="1" x14ac:dyDescent="0.2">
      <c r="A55" s="277">
        <f t="shared" si="4"/>
        <v>41418</v>
      </c>
      <c r="B55" s="293" t="s">
        <v>10</v>
      </c>
      <c r="C55" s="324"/>
      <c r="D55" s="324"/>
      <c r="E55" s="281">
        <f t="shared" si="5"/>
        <v>0</v>
      </c>
      <c r="F55" s="283"/>
      <c r="G55" s="283"/>
      <c r="H55" s="436">
        <f t="shared" si="6"/>
        <v>0</v>
      </c>
      <c r="I55" s="286"/>
      <c r="J55" s="286"/>
      <c r="K55" s="287">
        <f t="shared" si="9"/>
        <v>0</v>
      </c>
      <c r="L55" s="289"/>
      <c r="M55" s="289"/>
      <c r="N55" s="290">
        <f t="shared" si="8"/>
        <v>0</v>
      </c>
      <c r="O55" s="305" t="s">
        <v>192</v>
      </c>
    </row>
    <row r="56" spans="1:15" s="117" customFormat="1" x14ac:dyDescent="0.2">
      <c r="A56" s="327">
        <f t="shared" si="4"/>
        <v>41419</v>
      </c>
      <c r="B56" s="345" t="s">
        <v>11</v>
      </c>
      <c r="C56" s="346"/>
      <c r="D56" s="346"/>
      <c r="E56" s="341">
        <f t="shared" si="5"/>
        <v>0</v>
      </c>
      <c r="F56" s="332"/>
      <c r="G56" s="332"/>
      <c r="H56" s="350">
        <f t="shared" si="6"/>
        <v>0</v>
      </c>
      <c r="I56" s="335"/>
      <c r="J56" s="335"/>
      <c r="K56" s="343">
        <f t="shared" si="9"/>
        <v>0</v>
      </c>
      <c r="L56" s="338"/>
      <c r="M56" s="338"/>
      <c r="N56" s="344">
        <f t="shared" si="8"/>
        <v>0</v>
      </c>
      <c r="O56" s="31"/>
    </row>
    <row r="57" spans="1:15" s="117" customFormat="1" x14ac:dyDescent="0.2">
      <c r="A57" s="277">
        <f t="shared" si="4"/>
        <v>41420</v>
      </c>
      <c r="B57" s="293" t="s">
        <v>12</v>
      </c>
      <c r="C57" s="324"/>
      <c r="D57" s="324"/>
      <c r="E57" s="281">
        <f t="shared" si="5"/>
        <v>0</v>
      </c>
      <c r="F57" s="283"/>
      <c r="G57" s="283"/>
      <c r="H57" s="436">
        <f t="shared" si="6"/>
        <v>0</v>
      </c>
      <c r="I57" s="286"/>
      <c r="J57" s="286"/>
      <c r="K57" s="287">
        <f t="shared" si="9"/>
        <v>0</v>
      </c>
      <c r="L57" s="289"/>
      <c r="M57" s="289"/>
      <c r="N57" s="290">
        <f t="shared" si="8"/>
        <v>0</v>
      </c>
      <c r="O57" s="291"/>
    </row>
    <row r="58" spans="1:15" s="117" customFormat="1" x14ac:dyDescent="0.2">
      <c r="A58" s="277">
        <f t="shared" si="4"/>
        <v>41421</v>
      </c>
      <c r="B58" s="293" t="s">
        <v>13</v>
      </c>
      <c r="C58" s="324"/>
      <c r="D58" s="324"/>
      <c r="E58" s="303">
        <f t="shared" si="5"/>
        <v>0</v>
      </c>
      <c r="F58" s="283"/>
      <c r="G58" s="283"/>
      <c r="H58" s="304">
        <f t="shared" si="6"/>
        <v>0</v>
      </c>
      <c r="I58" s="286"/>
      <c r="J58" s="286"/>
      <c r="K58" s="295">
        <f t="shared" si="9"/>
        <v>0</v>
      </c>
      <c r="L58" s="289"/>
      <c r="M58" s="289"/>
      <c r="N58" s="296">
        <f t="shared" si="8"/>
        <v>0</v>
      </c>
      <c r="O58" s="297"/>
    </row>
    <row r="59" spans="1:15" s="117" customFormat="1" x14ac:dyDescent="0.2">
      <c r="A59" s="327">
        <f t="shared" si="4"/>
        <v>41422</v>
      </c>
      <c r="B59" s="345" t="s">
        <v>7</v>
      </c>
      <c r="C59" s="346"/>
      <c r="D59" s="346"/>
      <c r="E59" s="330">
        <f t="shared" si="5"/>
        <v>0</v>
      </c>
      <c r="F59" s="332"/>
      <c r="G59" s="332"/>
      <c r="H59" s="435">
        <f t="shared" si="6"/>
        <v>0</v>
      </c>
      <c r="I59" s="335"/>
      <c r="J59" s="335"/>
      <c r="K59" s="336">
        <f t="shared" si="9"/>
        <v>0</v>
      </c>
      <c r="L59" s="338"/>
      <c r="M59" s="338"/>
      <c r="N59" s="339">
        <f t="shared" si="8"/>
        <v>0</v>
      </c>
      <c r="O59" s="31" t="s">
        <v>40</v>
      </c>
    </row>
    <row r="60" spans="1:15" s="117" customFormat="1" x14ac:dyDescent="0.2">
      <c r="A60" s="327">
        <f t="shared" si="4"/>
        <v>41423</v>
      </c>
      <c r="B60" s="345" t="s">
        <v>8</v>
      </c>
      <c r="C60" s="346"/>
      <c r="D60" s="346"/>
      <c r="E60" s="341">
        <f t="shared" si="5"/>
        <v>0</v>
      </c>
      <c r="F60" s="332"/>
      <c r="G60" s="332"/>
      <c r="H60" s="350">
        <f t="shared" si="6"/>
        <v>0</v>
      </c>
      <c r="I60" s="335"/>
      <c r="J60" s="335"/>
      <c r="K60" s="343">
        <f t="shared" si="9"/>
        <v>0</v>
      </c>
      <c r="L60" s="338"/>
      <c r="M60" s="338"/>
      <c r="N60" s="344">
        <f t="shared" si="8"/>
        <v>0</v>
      </c>
      <c r="O60" s="31"/>
    </row>
    <row r="61" spans="1:15" x14ac:dyDescent="0.2">
      <c r="A61" s="327">
        <f t="shared" si="4"/>
        <v>41424</v>
      </c>
      <c r="B61" s="345" t="s">
        <v>9</v>
      </c>
      <c r="C61" s="346"/>
      <c r="D61" s="346"/>
      <c r="E61" s="341">
        <f t="shared" si="5"/>
        <v>0</v>
      </c>
      <c r="F61" s="332"/>
      <c r="G61" s="332"/>
      <c r="H61" s="350">
        <f t="shared" si="6"/>
        <v>0</v>
      </c>
      <c r="I61" s="335"/>
      <c r="J61" s="335"/>
      <c r="K61" s="343">
        <f>SUM(J61-I61)</f>
        <v>0</v>
      </c>
      <c r="L61" s="338"/>
      <c r="M61" s="338"/>
      <c r="N61" s="344">
        <f t="shared" si="8"/>
        <v>0</v>
      </c>
      <c r="O61" s="31"/>
    </row>
    <row r="62" spans="1:15" s="98" customFormat="1" ht="13.5" thickBot="1" x14ac:dyDescent="0.25">
      <c r="A62" s="77"/>
      <c r="B62" s="78"/>
      <c r="C62" s="79"/>
      <c r="D62" s="80"/>
      <c r="E62" s="81"/>
      <c r="F62" s="82"/>
      <c r="G62" s="83"/>
      <c r="H62" s="103"/>
      <c r="I62" s="85"/>
      <c r="J62" s="85"/>
      <c r="K62" s="86"/>
      <c r="L62" s="106"/>
      <c r="M62" s="87"/>
      <c r="N62" s="88"/>
      <c r="O62" s="89"/>
    </row>
    <row r="63" spans="1:15" ht="13.5" thickBot="1" x14ac:dyDescent="0.25"/>
    <row r="64" spans="1:15" x14ac:dyDescent="0.2">
      <c r="A64" s="506" t="s">
        <v>183</v>
      </c>
      <c r="B64" s="507"/>
      <c r="C64" s="507"/>
      <c r="D64" s="507"/>
      <c r="E64" s="507"/>
      <c r="F64" s="507"/>
      <c r="G64" s="221"/>
      <c r="H64" s="221"/>
      <c r="I64" s="507" t="s">
        <v>184</v>
      </c>
      <c r="J64" s="507"/>
      <c r="K64" s="507"/>
      <c r="L64" s="507"/>
      <c r="M64" s="507"/>
      <c r="N64" s="507"/>
      <c r="O64" s="222"/>
    </row>
    <row r="65" spans="1:15" x14ac:dyDescent="0.2">
      <c r="A65" s="224"/>
      <c r="B65" s="33"/>
      <c r="C65" s="33"/>
      <c r="D65" s="33"/>
      <c r="E65" s="33"/>
      <c r="F65" s="33"/>
      <c r="G65" s="33"/>
      <c r="H65" s="33"/>
      <c r="I65" s="33"/>
      <c r="J65" s="33"/>
      <c r="K65" s="33"/>
      <c r="L65" s="33"/>
      <c r="M65" s="33"/>
      <c r="N65" s="33"/>
      <c r="O65" s="223"/>
    </row>
    <row r="66" spans="1:15" x14ac:dyDescent="0.2">
      <c r="A66" s="224"/>
      <c r="B66" s="33"/>
      <c r="C66" s="33"/>
      <c r="D66" s="33"/>
      <c r="E66" s="33"/>
      <c r="F66" s="33"/>
      <c r="G66" s="33"/>
      <c r="H66" s="33"/>
      <c r="I66" s="33"/>
      <c r="J66" s="33"/>
      <c r="K66" s="33"/>
      <c r="L66" s="33"/>
      <c r="M66" s="33"/>
      <c r="N66" s="33"/>
      <c r="O66" s="223"/>
    </row>
    <row r="67" spans="1:15" x14ac:dyDescent="0.2">
      <c r="A67" s="224"/>
      <c r="B67" s="33"/>
      <c r="C67" s="33"/>
      <c r="D67" s="33"/>
      <c r="E67" s="33"/>
      <c r="F67" s="33"/>
      <c r="G67" s="33"/>
      <c r="H67" s="33"/>
      <c r="I67" s="33"/>
      <c r="J67" s="33"/>
      <c r="K67" s="33"/>
      <c r="L67" s="33"/>
      <c r="M67" s="33"/>
      <c r="N67" s="33"/>
      <c r="O67" s="223"/>
    </row>
    <row r="68" spans="1:15" x14ac:dyDescent="0.2">
      <c r="A68" s="224"/>
      <c r="B68" s="33"/>
      <c r="C68" s="33"/>
      <c r="D68" s="33"/>
      <c r="E68" s="33"/>
      <c r="F68" s="33"/>
      <c r="G68" s="33"/>
      <c r="H68" s="33"/>
      <c r="I68" s="33"/>
      <c r="J68" s="33"/>
      <c r="K68" s="33"/>
      <c r="L68" s="33"/>
      <c r="M68" s="33"/>
      <c r="N68" s="33"/>
      <c r="O68" s="223"/>
    </row>
    <row r="69" spans="1:15" x14ac:dyDescent="0.2">
      <c r="A69" s="240"/>
      <c r="B69" s="33"/>
      <c r="C69" s="33"/>
      <c r="D69" s="33"/>
      <c r="E69" s="33"/>
      <c r="F69" s="33"/>
      <c r="G69" s="33"/>
      <c r="H69" s="33"/>
      <c r="I69" s="541"/>
      <c r="J69" s="541"/>
      <c r="K69" s="33"/>
      <c r="L69" s="33"/>
      <c r="M69" s="33"/>
      <c r="N69" s="33"/>
      <c r="O69" s="223"/>
    </row>
    <row r="70" spans="1:15" ht="13.5" thickBot="1" x14ac:dyDescent="0.25">
      <c r="A70" s="225" t="s">
        <v>1</v>
      </c>
      <c r="B70" s="537" t="s">
        <v>185</v>
      </c>
      <c r="C70" s="537"/>
      <c r="D70" s="537"/>
      <c r="E70" s="537"/>
      <c r="F70" s="538"/>
      <c r="G70" s="539"/>
      <c r="H70" s="226"/>
      <c r="I70" s="227" t="s">
        <v>1</v>
      </c>
      <c r="J70" s="537" t="s">
        <v>185</v>
      </c>
      <c r="K70" s="537"/>
      <c r="L70" s="537"/>
      <c r="M70" s="537"/>
      <c r="N70" s="538"/>
      <c r="O70" s="540"/>
    </row>
  </sheetData>
  <sheetProtection algorithmName="SHA-512" hashValue="T79KyYFTDHbUbO5/Y1W4CfncrJ8rypIjmCYnBXvAuITmMOFYnOg4QUbT9jw/15lwnd261SDqTQ7MkN3dxubeag==" saltValue="VDza7C46j7av8kKRcEj4Gw==" spinCount="100000" sheet="1" selectLockedCells="1"/>
  <mergeCells count="47">
    <mergeCell ref="B70:G70"/>
    <mergeCell ref="J70:O70"/>
    <mergeCell ref="I69:J69"/>
    <mergeCell ref="A22:O26"/>
    <mergeCell ref="C28:E28"/>
    <mergeCell ref="F28:H28"/>
    <mergeCell ref="I28:K28"/>
    <mergeCell ref="L28:N28"/>
    <mergeCell ref="M6:N6"/>
    <mergeCell ref="B10:F10"/>
    <mergeCell ref="G6:L6"/>
    <mergeCell ref="B9:C9"/>
    <mergeCell ref="E6:F6"/>
    <mergeCell ref="E9:F9"/>
    <mergeCell ref="M10:N10"/>
    <mergeCell ref="M9:N9"/>
    <mergeCell ref="M8:N8"/>
    <mergeCell ref="A21:D21"/>
    <mergeCell ref="A64:F64"/>
    <mergeCell ref="I64:N64"/>
    <mergeCell ref="M19:N19"/>
    <mergeCell ref="B11:F11"/>
    <mergeCell ref="M11:N11"/>
    <mergeCell ref="M13:N13"/>
    <mergeCell ref="M14:N14"/>
    <mergeCell ref="B14:F14"/>
    <mergeCell ref="B13:F13"/>
    <mergeCell ref="B12:F12"/>
    <mergeCell ref="M12:N12"/>
    <mergeCell ref="M15:N15"/>
    <mergeCell ref="B19:F19"/>
    <mergeCell ref="M16:N16"/>
    <mergeCell ref="K15:L15"/>
    <mergeCell ref="B16:F16"/>
    <mergeCell ref="B15:F15"/>
    <mergeCell ref="B17:F17"/>
    <mergeCell ref="M17:N17"/>
    <mergeCell ref="B18:E18"/>
    <mergeCell ref="M18:N18"/>
    <mergeCell ref="B4:L4"/>
    <mergeCell ref="M4:N4"/>
    <mergeCell ref="B5:L5"/>
    <mergeCell ref="M5:N5"/>
    <mergeCell ref="M1:N1"/>
    <mergeCell ref="M2:N2"/>
    <mergeCell ref="B1:L1"/>
    <mergeCell ref="B2:L2"/>
  </mergeCells>
  <phoneticPr fontId="0" type="noConversion"/>
  <pageMargins left="0.19685039370078741" right="0.19685039370078741" top="0.70866141732283472" bottom="0.23622047244094491" header="0.23622047244094491" footer="0.23622047244094491"/>
  <pageSetup paperSize="9" scale="80" orientation="portrait" horizontalDpi="300" verticalDpi="300" r:id="rId1"/>
  <headerFooter alignWithMargins="0">
    <oddHeader>&amp;L&amp;F&amp;C&amp;D&amp;R&amp;A</oddHead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9">
    <pageSetUpPr fitToPage="1"/>
  </sheetPr>
  <dimension ref="A1:T69"/>
  <sheetViews>
    <sheetView zoomScale="62" zoomScaleNormal="62" workbookViewId="0">
      <selection activeCell="C31" sqref="C31"/>
    </sheetView>
  </sheetViews>
  <sheetFormatPr baseColWidth="10" defaultColWidth="10.7109375" defaultRowHeight="12.75" x14ac:dyDescent="0.2"/>
  <cols>
    <col min="1" max="1" width="11.5703125" style="35" customWidth="1"/>
    <col min="2" max="2" width="9.28515625" style="35" customWidth="1"/>
    <col min="3" max="5" width="7.42578125" style="35" customWidth="1"/>
    <col min="6" max="6" width="8.140625" style="35" customWidth="1"/>
    <col min="7" max="14" width="7.42578125" style="35" customWidth="1"/>
    <col min="15" max="15" width="17.7109375" style="35" customWidth="1"/>
    <col min="16" max="16384" width="10.7109375" style="35"/>
  </cols>
  <sheetData>
    <row r="1" spans="1:15" ht="15.75" x14ac:dyDescent="0.25">
      <c r="A1" s="33"/>
      <c r="B1" s="445" t="s">
        <v>67</v>
      </c>
      <c r="C1" s="446"/>
      <c r="D1" s="446"/>
      <c r="E1" s="446"/>
      <c r="F1" s="446"/>
      <c r="G1" s="446"/>
      <c r="H1" s="446"/>
      <c r="I1" s="446"/>
      <c r="J1" s="446"/>
      <c r="K1" s="446"/>
      <c r="L1" s="447"/>
      <c r="M1" s="461">
        <f>SUM((M13+M15)-M16-M2)</f>
        <v>-38.3125</v>
      </c>
      <c r="N1" s="462"/>
      <c r="O1" s="34"/>
    </row>
    <row r="2" spans="1:15" ht="17.25" thickBot="1" x14ac:dyDescent="0.35">
      <c r="A2" s="33"/>
      <c r="B2" s="456" t="s">
        <v>66</v>
      </c>
      <c r="C2" s="457"/>
      <c r="D2" s="457"/>
      <c r="E2" s="457"/>
      <c r="F2" s="457"/>
      <c r="G2" s="457"/>
      <c r="H2" s="457"/>
      <c r="I2" s="457"/>
      <c r="J2" s="457"/>
      <c r="K2" s="457"/>
      <c r="L2" s="458"/>
      <c r="M2" s="459"/>
      <c r="N2" s="460"/>
      <c r="O2" s="34"/>
    </row>
    <row r="3" spans="1:15" ht="10.5" customHeight="1" thickBot="1" x14ac:dyDescent="0.35">
      <c r="A3" s="120"/>
      <c r="B3" s="121"/>
      <c r="C3" s="121"/>
      <c r="D3" s="121"/>
      <c r="E3" s="121"/>
      <c r="F3" s="121"/>
      <c r="G3" s="121"/>
      <c r="H3" s="121"/>
      <c r="I3" s="121"/>
      <c r="J3" s="121"/>
      <c r="K3" s="121"/>
      <c r="L3" s="121"/>
      <c r="M3" s="119"/>
      <c r="N3" s="119"/>
      <c r="O3" s="34"/>
    </row>
    <row r="4" spans="1:15" ht="16.5" x14ac:dyDescent="0.3">
      <c r="B4" s="448" t="str">
        <f>Januar!$B$4</f>
        <v>Sum overtid i år (AML § 10-6) Overføres til neste måned:</v>
      </c>
      <c r="C4" s="449"/>
      <c r="D4" s="449"/>
      <c r="E4" s="449"/>
      <c r="F4" s="449"/>
      <c r="G4" s="449"/>
      <c r="H4" s="449"/>
      <c r="I4" s="449"/>
      <c r="J4" s="449"/>
      <c r="K4" s="449"/>
      <c r="L4" s="449"/>
      <c r="M4" s="463">
        <f>SUM((Mai!M4)+M19)</f>
        <v>0</v>
      </c>
      <c r="N4" s="464"/>
      <c r="O4" s="34"/>
    </row>
    <row r="5" spans="1:15" ht="17.25" thickBot="1" x14ac:dyDescent="0.35">
      <c r="B5" s="450" t="s">
        <v>65</v>
      </c>
      <c r="C5" s="451"/>
      <c r="D5" s="451"/>
      <c r="E5" s="451"/>
      <c r="F5" s="451"/>
      <c r="G5" s="451"/>
      <c r="H5" s="451"/>
      <c r="I5" s="451"/>
      <c r="J5" s="451"/>
      <c r="K5" s="451"/>
      <c r="L5" s="453"/>
      <c r="M5" s="454"/>
      <c r="N5" s="455"/>
      <c r="O5" s="34"/>
    </row>
    <row r="6" spans="1:15" ht="17.25" thickBot="1" x14ac:dyDescent="0.35">
      <c r="B6" s="122" t="s">
        <v>68</v>
      </c>
      <c r="C6" s="118"/>
      <c r="D6" s="118"/>
      <c r="E6" s="565">
        <f>SUM(Mai!M6)</f>
        <v>0</v>
      </c>
      <c r="F6" s="566"/>
      <c r="G6" s="469" t="s">
        <v>69</v>
      </c>
      <c r="H6" s="469"/>
      <c r="I6" s="469"/>
      <c r="J6" s="469"/>
      <c r="K6" s="469"/>
      <c r="L6" s="469"/>
      <c r="M6" s="465">
        <f>SUM(E6+M19-M5)</f>
        <v>0</v>
      </c>
      <c r="N6" s="466"/>
      <c r="O6" s="34"/>
    </row>
    <row r="7" spans="1:15" ht="13.5" thickBot="1" x14ac:dyDescent="0.25"/>
    <row r="8" spans="1:15" ht="13.5" x14ac:dyDescent="0.25">
      <c r="A8" s="36"/>
      <c r="B8" s="125" t="s">
        <v>72</v>
      </c>
      <c r="C8" s="126"/>
      <c r="D8" s="126"/>
      <c r="E8" s="126"/>
      <c r="F8" s="127"/>
      <c r="G8" s="375" t="s">
        <v>0</v>
      </c>
      <c r="H8" s="368" t="s">
        <v>0</v>
      </c>
      <c r="I8" s="368" t="s">
        <v>0</v>
      </c>
      <c r="J8" s="368" t="s">
        <v>0</v>
      </c>
      <c r="K8" s="369" t="s">
        <v>0</v>
      </c>
      <c r="L8" s="368" t="s">
        <v>0</v>
      </c>
      <c r="M8" s="579" t="s">
        <v>17</v>
      </c>
      <c r="N8" s="570"/>
      <c r="O8" s="39"/>
    </row>
    <row r="9" spans="1:15" ht="14.25" thickBot="1" x14ac:dyDescent="0.3">
      <c r="B9" s="572">
        <f>SUM((Mai!B9)+M13+M19)</f>
        <v>0</v>
      </c>
      <c r="C9" s="573"/>
      <c r="D9" s="124"/>
      <c r="E9" s="571">
        <f>SUM(B9-(Januar!O19))</f>
        <v>-78.3125</v>
      </c>
      <c r="F9" s="600"/>
      <c r="G9" s="376">
        <v>21</v>
      </c>
      <c r="H9" s="370">
        <f>G9+1</f>
        <v>22</v>
      </c>
      <c r="I9" s="370">
        <f>H9+1</f>
        <v>23</v>
      </c>
      <c r="J9" s="370">
        <f>I9+1</f>
        <v>24</v>
      </c>
      <c r="K9" s="371">
        <f>J9+1</f>
        <v>25</v>
      </c>
      <c r="L9" s="370">
        <f>K9+1</f>
        <v>26</v>
      </c>
      <c r="M9" s="580" t="s">
        <v>18</v>
      </c>
      <c r="N9" s="575"/>
    </row>
    <row r="10" spans="1:15" x14ac:dyDescent="0.2">
      <c r="B10" s="520" t="s">
        <v>25</v>
      </c>
      <c r="C10" s="521"/>
      <c r="D10" s="521"/>
      <c r="E10" s="521"/>
      <c r="F10" s="522"/>
      <c r="G10" s="292"/>
      <c r="H10" s="43">
        <f>SUM(E31:E34)</f>
        <v>0</v>
      </c>
      <c r="I10" s="43">
        <f>SUM(E35:E41)</f>
        <v>0</v>
      </c>
      <c r="J10" s="44">
        <f>SUM(E42:E48)</f>
        <v>0</v>
      </c>
      <c r="K10" s="43">
        <f>SUM(E49:E55)</f>
        <v>0</v>
      </c>
      <c r="L10" s="43">
        <f>SUM(E56:E60)</f>
        <v>0</v>
      </c>
      <c r="M10" s="478">
        <f>SUM(G10:L10)</f>
        <v>0</v>
      </c>
      <c r="N10" s="479"/>
      <c r="O10" s="45"/>
    </row>
    <row r="11" spans="1:15" x14ac:dyDescent="0.2">
      <c r="B11" s="492" t="s">
        <v>23</v>
      </c>
      <c r="C11" s="493"/>
      <c r="D11" s="493"/>
      <c r="E11" s="493"/>
      <c r="F11" s="591"/>
      <c r="G11" s="292"/>
      <c r="H11" s="43">
        <f>SUM(H31:H34)</f>
        <v>0</v>
      </c>
      <c r="I11" s="43">
        <f>SUM(H35:H41)</f>
        <v>0</v>
      </c>
      <c r="J11" s="44">
        <f>SUM(H42:H48)</f>
        <v>0</v>
      </c>
      <c r="K11" s="43">
        <f>SUM(H49:H55)</f>
        <v>0</v>
      </c>
      <c r="L11" s="43">
        <f>SUM(H56:H60)</f>
        <v>0</v>
      </c>
      <c r="M11" s="478">
        <f>SUM(G11:L11)</f>
        <v>0</v>
      </c>
      <c r="N11" s="479"/>
      <c r="O11" s="45"/>
    </row>
    <row r="12" spans="1:15" x14ac:dyDescent="0.2">
      <c r="B12" s="492" t="str">
        <f>Januar!$B$12</f>
        <v>Fravær i arbeidstiden:</v>
      </c>
      <c r="C12" s="493"/>
      <c r="D12" s="493"/>
      <c r="E12" s="493"/>
      <c r="F12" s="591"/>
      <c r="G12" s="292"/>
      <c r="H12" s="43">
        <f>SUM(K31:K34)</f>
        <v>0</v>
      </c>
      <c r="I12" s="43">
        <f>SUM(K35:K41)</f>
        <v>0</v>
      </c>
      <c r="J12" s="44">
        <f>SUM(K42:K48)</f>
        <v>0</v>
      </c>
      <c r="K12" s="43">
        <f>SUM(K49:K55)</f>
        <v>0</v>
      </c>
      <c r="L12" s="43">
        <f>SUM(K56:K60)</f>
        <v>0</v>
      </c>
      <c r="M12" s="478">
        <f>SUM(G12:L12)</f>
        <v>0</v>
      </c>
      <c r="N12" s="479"/>
      <c r="O12" s="45"/>
    </row>
    <row r="13" spans="1:15" x14ac:dyDescent="0.2">
      <c r="B13" s="508" t="s">
        <v>2</v>
      </c>
      <c r="C13" s="509"/>
      <c r="D13" s="509"/>
      <c r="E13" s="509"/>
      <c r="F13" s="601"/>
      <c r="G13" s="292"/>
      <c r="H13" s="91">
        <f>SUM(H10+H11-H12)</f>
        <v>0</v>
      </c>
      <c r="I13" s="91">
        <f>SUM(I10+I11-I12)</f>
        <v>0</v>
      </c>
      <c r="J13" s="104">
        <f>SUM(J10+J11-J12)</f>
        <v>0</v>
      </c>
      <c r="K13" s="43">
        <f>SUM(K10+K11-K12)</f>
        <v>0</v>
      </c>
      <c r="L13" s="43">
        <f>SUM(L10+L11-L12)</f>
        <v>0</v>
      </c>
      <c r="M13" s="478">
        <f>SUM(G13:L13)</f>
        <v>0</v>
      </c>
      <c r="N13" s="479">
        <f>SUM(N10+N11-N12-N16)</f>
        <v>0</v>
      </c>
      <c r="O13" s="45"/>
    </row>
    <row r="14" spans="1:15" x14ac:dyDescent="0.2">
      <c r="B14" s="480" t="s">
        <v>22</v>
      </c>
      <c r="C14" s="481"/>
      <c r="D14" s="481"/>
      <c r="E14" s="481"/>
      <c r="F14" s="599"/>
      <c r="G14" s="292"/>
      <c r="H14" s="43">
        <f>SUM(H13-H16)</f>
        <v>-0.625</v>
      </c>
      <c r="I14" s="43">
        <f>SUM(I13-I16)</f>
        <v>-1.25</v>
      </c>
      <c r="J14" s="43">
        <f>SUM(J13-J16)</f>
        <v>-1.5625</v>
      </c>
      <c r="K14" s="43">
        <f>SUM(K13-K16)</f>
        <v>-1.5625</v>
      </c>
      <c r="L14" s="43">
        <f>SUM(L13-L16)</f>
        <v>-1.5625</v>
      </c>
      <c r="M14" s="478">
        <f>SUM(G14:L14)</f>
        <v>-6.5625</v>
      </c>
      <c r="N14" s="479"/>
      <c r="O14" s="45"/>
    </row>
    <row r="15" spans="1:15" x14ac:dyDescent="0.2">
      <c r="A15" s="92"/>
      <c r="B15" s="492" t="s">
        <v>16</v>
      </c>
      <c r="C15" s="493"/>
      <c r="D15" s="493"/>
      <c r="E15" s="493"/>
      <c r="F15" s="591"/>
      <c r="G15" s="99"/>
      <c r="H15" s="99"/>
      <c r="I15" s="99"/>
      <c r="J15" s="99"/>
      <c r="K15" s="581"/>
      <c r="L15" s="582"/>
      <c r="M15" s="478">
        <f>Mai!$M$1</f>
        <v>-31.75</v>
      </c>
      <c r="N15" s="479"/>
      <c r="O15" s="45"/>
    </row>
    <row r="16" spans="1:15" ht="13.5" thickBot="1" x14ac:dyDescent="0.25">
      <c r="B16" s="612" t="str">
        <f>Januar!$B$16</f>
        <v>Normal arbeidstid pr uke :</v>
      </c>
      <c r="C16" s="613"/>
      <c r="D16" s="613"/>
      <c r="E16" s="613"/>
      <c r="F16" s="614"/>
      <c r="G16" s="292"/>
      <c r="H16" s="91">
        <f>H18</f>
        <v>0.625</v>
      </c>
      <c r="I16" s="91">
        <f>I18</f>
        <v>1.25</v>
      </c>
      <c r="J16" s="91">
        <f>J18</f>
        <v>1.5625</v>
      </c>
      <c r="K16" s="91">
        <f>K18</f>
        <v>1.5625</v>
      </c>
      <c r="L16" s="91">
        <f>L18</f>
        <v>1.5625</v>
      </c>
      <c r="M16" s="596">
        <f>SUM(G16:L16)</f>
        <v>6.5625</v>
      </c>
      <c r="N16" s="564"/>
      <c r="O16" s="45"/>
    </row>
    <row r="17" spans="1:20" ht="13.5" thickBot="1" x14ac:dyDescent="0.25">
      <c r="A17" s="92"/>
      <c r="B17" s="520" t="str">
        <f>Januar!$B$17</f>
        <v>Antall dager med normal arbeidstid</v>
      </c>
      <c r="C17" s="521"/>
      <c r="D17" s="521"/>
      <c r="E17" s="521"/>
      <c r="F17" s="522"/>
      <c r="G17" s="310"/>
      <c r="H17" s="309">
        <v>2</v>
      </c>
      <c r="I17" s="309">
        <v>4</v>
      </c>
      <c r="J17" s="309">
        <v>5</v>
      </c>
      <c r="K17" s="309">
        <v>5</v>
      </c>
      <c r="L17" s="309">
        <v>5</v>
      </c>
      <c r="M17" s="606">
        <f>SUM(G17:L17)</f>
        <v>21</v>
      </c>
      <c r="N17" s="607"/>
      <c r="O17" s="45"/>
      <c r="Q17" s="33"/>
      <c r="R17" s="33"/>
      <c r="S17" s="33"/>
      <c r="T17" s="33"/>
    </row>
    <row r="18" spans="1:20" ht="13.5" thickBot="1" x14ac:dyDescent="0.25">
      <c r="A18" s="36"/>
      <c r="B18" s="558" t="str">
        <f>Januar!$B$18</f>
        <v>Normal arbeidstid pr dag er timer:</v>
      </c>
      <c r="C18" s="559"/>
      <c r="D18" s="559"/>
      <c r="E18" s="560"/>
      <c r="F18" s="322">
        <f>Januar!$F$18</f>
        <v>0.3125</v>
      </c>
      <c r="G18" s="360">
        <f t="shared" ref="G18:L18" si="0">$F$18*G17</f>
        <v>0</v>
      </c>
      <c r="H18" s="136">
        <f t="shared" si="0"/>
        <v>0.625</v>
      </c>
      <c r="I18" s="136">
        <f t="shared" si="0"/>
        <v>1.25</v>
      </c>
      <c r="J18" s="136">
        <f t="shared" si="0"/>
        <v>1.5625</v>
      </c>
      <c r="K18" s="136">
        <f t="shared" si="0"/>
        <v>1.5625</v>
      </c>
      <c r="L18" s="136">
        <f t="shared" si="0"/>
        <v>1.5625</v>
      </c>
      <c r="M18" s="594"/>
      <c r="N18" s="595"/>
    </row>
    <row r="19" spans="1:20" ht="13.5" thickBot="1" x14ac:dyDescent="0.25">
      <c r="B19" s="576" t="str">
        <f>Mai!$B$19</f>
        <v>Overtid:</v>
      </c>
      <c r="C19" s="577"/>
      <c r="D19" s="577"/>
      <c r="E19" s="577"/>
      <c r="F19" s="615"/>
      <c r="G19" s="323"/>
      <c r="H19" s="139">
        <f>SUM(N31:N34)</f>
        <v>0</v>
      </c>
      <c r="I19" s="139">
        <f>SUM(N35:N41)</f>
        <v>0</v>
      </c>
      <c r="J19" s="135">
        <f>SUM(N42:N48)</f>
        <v>0</v>
      </c>
      <c r="K19" s="135">
        <f>SUM(N49:N55)</f>
        <v>0</v>
      </c>
      <c r="L19" s="135">
        <f>SUM(N56:N60)</f>
        <v>0</v>
      </c>
      <c r="M19" s="604">
        <f>SUM(G19:L19)</f>
        <v>0</v>
      </c>
      <c r="N19" s="562"/>
      <c r="O19" s="49"/>
    </row>
    <row r="20" spans="1:20" x14ac:dyDescent="0.2">
      <c r="B20" s="242"/>
      <c r="C20" s="242"/>
      <c r="D20" s="242"/>
      <c r="E20" s="242"/>
      <c r="F20" s="242"/>
      <c r="G20" s="50"/>
      <c r="H20" s="50"/>
      <c r="I20" s="50"/>
      <c r="J20" s="50"/>
      <c r="K20" s="50"/>
      <c r="L20" s="50"/>
      <c r="M20" s="45"/>
      <c r="N20" s="45"/>
      <c r="O20" s="49"/>
    </row>
    <row r="21" spans="1:20" ht="13.5" thickBot="1" x14ac:dyDescent="0.25">
      <c r="A21" s="495" t="s">
        <v>182</v>
      </c>
      <c r="B21" s="496"/>
      <c r="C21" s="496"/>
      <c r="D21" s="496"/>
      <c r="I21" s="50"/>
      <c r="J21" s="50"/>
      <c r="K21" s="50"/>
      <c r="L21" s="50"/>
      <c r="M21" s="50"/>
      <c r="N21" s="50"/>
      <c r="O21" s="51"/>
    </row>
    <row r="22" spans="1:20" x14ac:dyDescent="0.2">
      <c r="A22" s="567"/>
      <c r="B22" s="498"/>
      <c r="C22" s="498"/>
      <c r="D22" s="498"/>
      <c r="E22" s="498"/>
      <c r="F22" s="498"/>
      <c r="G22" s="498"/>
      <c r="H22" s="498"/>
      <c r="I22" s="498"/>
      <c r="J22" s="498"/>
      <c r="K22" s="498"/>
      <c r="L22" s="498"/>
      <c r="M22" s="498"/>
      <c r="N22" s="498"/>
      <c r="O22" s="499"/>
    </row>
    <row r="23" spans="1:20" x14ac:dyDescent="0.2">
      <c r="A23" s="500"/>
      <c r="B23" s="501"/>
      <c r="C23" s="501"/>
      <c r="D23" s="501"/>
      <c r="E23" s="501"/>
      <c r="F23" s="501"/>
      <c r="G23" s="501"/>
      <c r="H23" s="501"/>
      <c r="I23" s="501"/>
      <c r="J23" s="501"/>
      <c r="K23" s="501"/>
      <c r="L23" s="501"/>
      <c r="M23" s="501"/>
      <c r="N23" s="501"/>
      <c r="O23" s="502"/>
    </row>
    <row r="24" spans="1:20" x14ac:dyDescent="0.2">
      <c r="A24" s="500"/>
      <c r="B24" s="501"/>
      <c r="C24" s="501"/>
      <c r="D24" s="501"/>
      <c r="E24" s="501"/>
      <c r="F24" s="501"/>
      <c r="G24" s="501"/>
      <c r="H24" s="501"/>
      <c r="I24" s="501"/>
      <c r="J24" s="501"/>
      <c r="K24" s="501"/>
      <c r="L24" s="501"/>
      <c r="M24" s="501"/>
      <c r="N24" s="501"/>
      <c r="O24" s="502"/>
    </row>
    <row r="25" spans="1:20" x14ac:dyDescent="0.2">
      <c r="A25" s="500"/>
      <c r="B25" s="501"/>
      <c r="C25" s="501"/>
      <c r="D25" s="501"/>
      <c r="E25" s="501"/>
      <c r="F25" s="501"/>
      <c r="G25" s="501"/>
      <c r="H25" s="501"/>
      <c r="I25" s="501"/>
      <c r="J25" s="501"/>
      <c r="K25" s="501"/>
      <c r="L25" s="501"/>
      <c r="M25" s="501"/>
      <c r="N25" s="501"/>
      <c r="O25" s="502"/>
    </row>
    <row r="26" spans="1:20" ht="13.5" thickBot="1" x14ac:dyDescent="0.25">
      <c r="A26" s="503"/>
      <c r="B26" s="504"/>
      <c r="C26" s="504"/>
      <c r="D26" s="504"/>
      <c r="E26" s="504"/>
      <c r="F26" s="504"/>
      <c r="G26" s="504"/>
      <c r="H26" s="504"/>
      <c r="I26" s="504"/>
      <c r="J26" s="504"/>
      <c r="K26" s="504"/>
      <c r="L26" s="504"/>
      <c r="M26" s="504"/>
      <c r="N26" s="504"/>
      <c r="O26" s="505"/>
    </row>
    <row r="27" spans="1:20" ht="13.5" thickBot="1" x14ac:dyDescent="0.25">
      <c r="A27" s="241"/>
      <c r="B27" s="241"/>
      <c r="C27" s="241"/>
      <c r="D27" s="241"/>
      <c r="E27" s="241"/>
      <c r="F27" s="241"/>
      <c r="G27" s="241"/>
      <c r="H27" s="241"/>
      <c r="I27" s="241"/>
      <c r="J27" s="241"/>
      <c r="K27" s="241"/>
      <c r="L27" s="241"/>
      <c r="M27" s="241"/>
      <c r="N27" s="241"/>
      <c r="O27" s="241"/>
    </row>
    <row r="28" spans="1:20" ht="13.5" x14ac:dyDescent="0.25">
      <c r="A28" s="52"/>
      <c r="B28" s="53"/>
      <c r="C28" s="542" t="s">
        <v>26</v>
      </c>
      <c r="D28" s="543"/>
      <c r="E28" s="544"/>
      <c r="F28" s="532" t="s">
        <v>14</v>
      </c>
      <c r="G28" s="533"/>
      <c r="H28" s="568"/>
      <c r="I28" s="534" t="s">
        <v>73</v>
      </c>
      <c r="J28" s="535"/>
      <c r="K28" s="536"/>
      <c r="L28" s="545" t="str">
        <f>Mai!$L$28</f>
        <v xml:space="preserve">Overtid </v>
      </c>
      <c r="M28" s="546"/>
      <c r="N28" s="547"/>
      <c r="O28" s="54" t="s">
        <v>6</v>
      </c>
    </row>
    <row r="29" spans="1:20" ht="13.5" thickBot="1" x14ac:dyDescent="0.25">
      <c r="A29" s="55" t="s">
        <v>1</v>
      </c>
      <c r="B29" s="56" t="s">
        <v>3</v>
      </c>
      <c r="C29" s="57" t="s">
        <v>4</v>
      </c>
      <c r="D29" s="57" t="s">
        <v>5</v>
      </c>
      <c r="E29" s="57" t="s">
        <v>2</v>
      </c>
      <c r="F29" s="58" t="s">
        <v>4</v>
      </c>
      <c r="G29" s="59" t="s">
        <v>5</v>
      </c>
      <c r="H29" s="60" t="s">
        <v>2</v>
      </c>
      <c r="I29" s="61" t="s">
        <v>5</v>
      </c>
      <c r="J29" s="62" t="s">
        <v>4</v>
      </c>
      <c r="K29" s="63" t="s">
        <v>2</v>
      </c>
      <c r="L29" s="64" t="s">
        <v>4</v>
      </c>
      <c r="M29" s="64" t="s">
        <v>5</v>
      </c>
      <c r="N29" s="64" t="s">
        <v>2</v>
      </c>
      <c r="O29" s="65"/>
    </row>
    <row r="30" spans="1:20" x14ac:dyDescent="0.2">
      <c r="A30" s="66"/>
      <c r="B30" s="67"/>
      <c r="C30" s="68"/>
      <c r="D30" s="69"/>
      <c r="E30" s="70"/>
      <c r="F30" s="68"/>
      <c r="G30" s="69"/>
      <c r="H30" s="70"/>
      <c r="I30" s="73"/>
      <c r="J30" s="73"/>
      <c r="K30" s="74"/>
      <c r="L30" s="68"/>
      <c r="M30" s="69"/>
      <c r="N30" s="70"/>
      <c r="O30" s="75"/>
    </row>
    <row r="31" spans="1:20" x14ac:dyDescent="0.2">
      <c r="A31" s="327">
        <f>Mai!$A$61+1</f>
        <v>41425</v>
      </c>
      <c r="B31" s="345" t="s">
        <v>10</v>
      </c>
      <c r="C31" s="346"/>
      <c r="D31" s="346"/>
      <c r="E31" s="341">
        <f>SUM(D31-C31)</f>
        <v>0</v>
      </c>
      <c r="F31" s="331"/>
      <c r="G31" s="332"/>
      <c r="H31" s="348">
        <f>SUM(G31-F31)</f>
        <v>0</v>
      </c>
      <c r="I31" s="335"/>
      <c r="J31" s="335"/>
      <c r="K31" s="343">
        <f>SUM(J31-I31)</f>
        <v>0</v>
      </c>
      <c r="L31" s="337"/>
      <c r="M31" s="338"/>
      <c r="N31" s="344">
        <f>SUM(M31-L31)</f>
        <v>0</v>
      </c>
      <c r="O31" s="362" t="s">
        <v>40</v>
      </c>
    </row>
    <row r="32" spans="1:20" x14ac:dyDescent="0.2">
      <c r="A32" s="327">
        <f>A31+1</f>
        <v>41426</v>
      </c>
      <c r="B32" s="345" t="s">
        <v>11</v>
      </c>
      <c r="C32" s="346"/>
      <c r="D32" s="346"/>
      <c r="E32" s="341">
        <f t="shared" ref="E32:E60" si="1">SUM(D32-C32)</f>
        <v>0</v>
      </c>
      <c r="F32" s="331"/>
      <c r="G32" s="332"/>
      <c r="H32" s="348">
        <f t="shared" ref="H32:H60" si="2">SUM(G32-F32)</f>
        <v>0</v>
      </c>
      <c r="I32" s="335"/>
      <c r="J32" s="335"/>
      <c r="K32" s="343">
        <f t="shared" ref="K32:K47" si="3">SUM(J32-I32)</f>
        <v>0</v>
      </c>
      <c r="L32" s="337"/>
      <c r="M32" s="338"/>
      <c r="N32" s="344">
        <f t="shared" ref="N32:N60" si="4">SUM(M32-L32)</f>
        <v>0</v>
      </c>
      <c r="O32" s="362"/>
    </row>
    <row r="33" spans="1:15" s="98" customFormat="1" x14ac:dyDescent="0.2">
      <c r="A33" s="277">
        <f t="shared" ref="A33:A60" si="5">A32+1</f>
        <v>41427</v>
      </c>
      <c r="B33" s="293" t="s">
        <v>12</v>
      </c>
      <c r="C33" s="324"/>
      <c r="D33" s="324"/>
      <c r="E33" s="281">
        <f t="shared" si="1"/>
        <v>0</v>
      </c>
      <c r="F33" s="282"/>
      <c r="G33" s="283"/>
      <c r="H33" s="432">
        <f t="shared" si="2"/>
        <v>0</v>
      </c>
      <c r="I33" s="286"/>
      <c r="J33" s="286"/>
      <c r="K33" s="287">
        <f t="shared" si="3"/>
        <v>0</v>
      </c>
      <c r="L33" s="288"/>
      <c r="M33" s="289"/>
      <c r="N33" s="290">
        <f t="shared" si="4"/>
        <v>0</v>
      </c>
      <c r="O33" s="363"/>
    </row>
    <row r="34" spans="1:15" x14ac:dyDescent="0.2">
      <c r="A34" s="277">
        <f t="shared" si="5"/>
        <v>41428</v>
      </c>
      <c r="B34" s="293" t="s">
        <v>13</v>
      </c>
      <c r="C34" s="324"/>
      <c r="D34" s="324"/>
      <c r="E34" s="303">
        <f t="shared" si="1"/>
        <v>0</v>
      </c>
      <c r="F34" s="282"/>
      <c r="G34" s="283"/>
      <c r="H34" s="294">
        <f t="shared" si="2"/>
        <v>0</v>
      </c>
      <c r="I34" s="286"/>
      <c r="J34" s="286"/>
      <c r="K34" s="295">
        <f t="shared" si="3"/>
        <v>0</v>
      </c>
      <c r="L34" s="288"/>
      <c r="M34" s="289"/>
      <c r="N34" s="296">
        <f t="shared" si="4"/>
        <v>0</v>
      </c>
      <c r="O34" s="297" t="s">
        <v>181</v>
      </c>
    </row>
    <row r="35" spans="1:15" x14ac:dyDescent="0.2">
      <c r="A35" s="277">
        <f t="shared" si="5"/>
        <v>41429</v>
      </c>
      <c r="B35" s="293" t="s">
        <v>7</v>
      </c>
      <c r="C35" s="324"/>
      <c r="D35" s="324"/>
      <c r="E35" s="303">
        <f t="shared" si="1"/>
        <v>0</v>
      </c>
      <c r="F35" s="282"/>
      <c r="G35" s="283"/>
      <c r="H35" s="294">
        <f t="shared" si="2"/>
        <v>0</v>
      </c>
      <c r="I35" s="286"/>
      <c r="J35" s="286"/>
      <c r="K35" s="295">
        <f t="shared" si="3"/>
        <v>0</v>
      </c>
      <c r="L35" s="288"/>
      <c r="M35" s="289"/>
      <c r="N35" s="296">
        <f t="shared" si="4"/>
        <v>0</v>
      </c>
      <c r="O35" s="297" t="s">
        <v>177</v>
      </c>
    </row>
    <row r="36" spans="1:15" x14ac:dyDescent="0.2">
      <c r="A36" s="327">
        <f t="shared" si="5"/>
        <v>41430</v>
      </c>
      <c r="B36" s="345" t="s">
        <v>8</v>
      </c>
      <c r="C36" s="346"/>
      <c r="D36" s="346"/>
      <c r="E36" s="341">
        <f t="shared" si="1"/>
        <v>0</v>
      </c>
      <c r="F36" s="331"/>
      <c r="G36" s="332"/>
      <c r="H36" s="348">
        <f t="shared" si="2"/>
        <v>0</v>
      </c>
      <c r="I36" s="335"/>
      <c r="J36" s="335"/>
      <c r="K36" s="343">
        <f t="shared" si="3"/>
        <v>0</v>
      </c>
      <c r="L36" s="337"/>
      <c r="M36" s="338"/>
      <c r="N36" s="344">
        <f t="shared" si="4"/>
        <v>0</v>
      </c>
      <c r="O36" s="362" t="s">
        <v>41</v>
      </c>
    </row>
    <row r="37" spans="1:15" x14ac:dyDescent="0.2">
      <c r="A37" s="327">
        <f t="shared" si="5"/>
        <v>41431</v>
      </c>
      <c r="B37" s="345" t="s">
        <v>9</v>
      </c>
      <c r="C37" s="346"/>
      <c r="D37" s="346"/>
      <c r="E37" s="341">
        <f t="shared" si="1"/>
        <v>0</v>
      </c>
      <c r="F37" s="331"/>
      <c r="G37" s="332"/>
      <c r="H37" s="348">
        <f t="shared" si="2"/>
        <v>0</v>
      </c>
      <c r="I37" s="335"/>
      <c r="J37" s="335"/>
      <c r="K37" s="343">
        <f t="shared" si="3"/>
        <v>0</v>
      </c>
      <c r="L37" s="337"/>
      <c r="M37" s="338"/>
      <c r="N37" s="344">
        <f t="shared" si="4"/>
        <v>0</v>
      </c>
      <c r="O37" s="362"/>
    </row>
    <row r="38" spans="1:15" x14ac:dyDescent="0.2">
      <c r="A38" s="327">
        <f t="shared" si="5"/>
        <v>41432</v>
      </c>
      <c r="B38" s="345" t="s">
        <v>10</v>
      </c>
      <c r="C38" s="346"/>
      <c r="D38" s="346"/>
      <c r="E38" s="341">
        <f t="shared" si="1"/>
        <v>0</v>
      </c>
      <c r="F38" s="331"/>
      <c r="G38" s="332"/>
      <c r="H38" s="348">
        <f t="shared" si="2"/>
        <v>0</v>
      </c>
      <c r="I38" s="335"/>
      <c r="J38" s="335"/>
      <c r="K38" s="343">
        <f t="shared" si="3"/>
        <v>0</v>
      </c>
      <c r="L38" s="337"/>
      <c r="M38" s="338"/>
      <c r="N38" s="344">
        <f t="shared" si="4"/>
        <v>0</v>
      </c>
      <c r="O38" s="362"/>
    </row>
    <row r="39" spans="1:15" x14ac:dyDescent="0.2">
      <c r="A39" s="327">
        <f t="shared" si="5"/>
        <v>41433</v>
      </c>
      <c r="B39" s="345" t="s">
        <v>11</v>
      </c>
      <c r="C39" s="346"/>
      <c r="D39" s="346"/>
      <c r="E39" s="341">
        <f t="shared" si="1"/>
        <v>0</v>
      </c>
      <c r="F39" s="331"/>
      <c r="G39" s="332"/>
      <c r="H39" s="348">
        <f t="shared" si="2"/>
        <v>0</v>
      </c>
      <c r="I39" s="335"/>
      <c r="J39" s="335"/>
      <c r="K39" s="343">
        <f t="shared" si="3"/>
        <v>0</v>
      </c>
      <c r="L39" s="337"/>
      <c r="M39" s="338"/>
      <c r="N39" s="344">
        <f t="shared" si="4"/>
        <v>0</v>
      </c>
      <c r="O39" s="362"/>
    </row>
    <row r="40" spans="1:15" s="98" customFormat="1" x14ac:dyDescent="0.2">
      <c r="A40" s="277">
        <f t="shared" si="5"/>
        <v>41434</v>
      </c>
      <c r="B40" s="293" t="s">
        <v>12</v>
      </c>
      <c r="C40" s="324"/>
      <c r="D40" s="324"/>
      <c r="E40" s="281">
        <f t="shared" si="1"/>
        <v>0</v>
      </c>
      <c r="F40" s="282"/>
      <c r="G40" s="283"/>
      <c r="H40" s="432">
        <f t="shared" si="2"/>
        <v>0</v>
      </c>
      <c r="I40" s="286"/>
      <c r="J40" s="286"/>
      <c r="K40" s="287">
        <f t="shared" si="3"/>
        <v>0</v>
      </c>
      <c r="L40" s="288"/>
      <c r="M40" s="289"/>
      <c r="N40" s="290">
        <f t="shared" si="4"/>
        <v>0</v>
      </c>
      <c r="O40" s="363"/>
    </row>
    <row r="41" spans="1:15" x14ac:dyDescent="0.2">
      <c r="A41" s="277">
        <f t="shared" si="5"/>
        <v>41435</v>
      </c>
      <c r="B41" s="293" t="s">
        <v>13</v>
      </c>
      <c r="C41" s="324"/>
      <c r="D41" s="324"/>
      <c r="E41" s="303">
        <f>SUM(D41-C41)</f>
        <v>0</v>
      </c>
      <c r="F41" s="282"/>
      <c r="G41" s="283"/>
      <c r="H41" s="294">
        <f>SUM(G41-F41)</f>
        <v>0</v>
      </c>
      <c r="I41" s="286"/>
      <c r="J41" s="286"/>
      <c r="K41" s="295">
        <f>SUM(J41-I41)</f>
        <v>0</v>
      </c>
      <c r="L41" s="288"/>
      <c r="M41" s="289"/>
      <c r="N41" s="296">
        <f>SUM(M41-L41)</f>
        <v>0</v>
      </c>
      <c r="O41" s="363"/>
    </row>
    <row r="42" spans="1:15" x14ac:dyDescent="0.2">
      <c r="A42" s="327">
        <f t="shared" si="5"/>
        <v>41436</v>
      </c>
      <c r="B42" s="345" t="s">
        <v>7</v>
      </c>
      <c r="C42" s="346"/>
      <c r="D42" s="346"/>
      <c r="E42" s="330">
        <f>SUM(D42-C42)</f>
        <v>0</v>
      </c>
      <c r="F42" s="331"/>
      <c r="G42" s="332"/>
      <c r="H42" s="347">
        <f>SUM(G42-F42)</f>
        <v>0</v>
      </c>
      <c r="I42" s="335"/>
      <c r="J42" s="335"/>
      <c r="K42" s="336">
        <f>SUM(J42-I42)</f>
        <v>0</v>
      </c>
      <c r="L42" s="337"/>
      <c r="M42" s="338"/>
      <c r="N42" s="339">
        <f>SUM(M42-L42)</f>
        <v>0</v>
      </c>
      <c r="O42" s="362" t="s">
        <v>42</v>
      </c>
    </row>
    <row r="43" spans="1:15" x14ac:dyDescent="0.2">
      <c r="A43" s="327">
        <f t="shared" si="5"/>
        <v>41437</v>
      </c>
      <c r="B43" s="345" t="s">
        <v>8</v>
      </c>
      <c r="C43" s="346"/>
      <c r="D43" s="346"/>
      <c r="E43" s="341">
        <f t="shared" si="1"/>
        <v>0</v>
      </c>
      <c r="F43" s="331"/>
      <c r="G43" s="332"/>
      <c r="H43" s="348">
        <f t="shared" si="2"/>
        <v>0</v>
      </c>
      <c r="I43" s="335"/>
      <c r="J43" s="335"/>
      <c r="K43" s="343">
        <f t="shared" si="3"/>
        <v>0</v>
      </c>
      <c r="L43" s="337"/>
      <c r="M43" s="338"/>
      <c r="N43" s="344">
        <f t="shared" si="4"/>
        <v>0</v>
      </c>
      <c r="O43" s="362"/>
    </row>
    <row r="44" spans="1:15" x14ac:dyDescent="0.2">
      <c r="A44" s="327">
        <f t="shared" si="5"/>
        <v>41438</v>
      </c>
      <c r="B44" s="345" t="s">
        <v>9</v>
      </c>
      <c r="C44" s="346"/>
      <c r="D44" s="346"/>
      <c r="E44" s="341">
        <f t="shared" si="1"/>
        <v>0</v>
      </c>
      <c r="F44" s="331"/>
      <c r="G44" s="332"/>
      <c r="H44" s="348">
        <f t="shared" si="2"/>
        <v>0</v>
      </c>
      <c r="I44" s="335"/>
      <c r="J44" s="335"/>
      <c r="K44" s="343">
        <f t="shared" si="3"/>
        <v>0</v>
      </c>
      <c r="L44" s="337"/>
      <c r="M44" s="338"/>
      <c r="N44" s="344">
        <f t="shared" si="4"/>
        <v>0</v>
      </c>
      <c r="O44" s="362"/>
    </row>
    <row r="45" spans="1:15" x14ac:dyDescent="0.2">
      <c r="A45" s="327">
        <f t="shared" si="5"/>
        <v>41439</v>
      </c>
      <c r="B45" s="345" t="s">
        <v>10</v>
      </c>
      <c r="C45" s="346"/>
      <c r="D45" s="346"/>
      <c r="E45" s="341">
        <f t="shared" si="1"/>
        <v>0</v>
      </c>
      <c r="F45" s="331"/>
      <c r="G45" s="332"/>
      <c r="H45" s="348">
        <f t="shared" si="2"/>
        <v>0</v>
      </c>
      <c r="I45" s="335"/>
      <c r="J45" s="335"/>
      <c r="K45" s="343">
        <f t="shared" si="3"/>
        <v>0</v>
      </c>
      <c r="L45" s="337"/>
      <c r="M45" s="338"/>
      <c r="N45" s="344">
        <f t="shared" si="4"/>
        <v>0</v>
      </c>
      <c r="O45" s="362"/>
    </row>
    <row r="46" spans="1:15" x14ac:dyDescent="0.2">
      <c r="A46" s="327">
        <f t="shared" si="5"/>
        <v>41440</v>
      </c>
      <c r="B46" s="345" t="s">
        <v>11</v>
      </c>
      <c r="C46" s="346"/>
      <c r="D46" s="346"/>
      <c r="E46" s="341">
        <f t="shared" si="1"/>
        <v>0</v>
      </c>
      <c r="F46" s="331"/>
      <c r="G46" s="332"/>
      <c r="H46" s="348">
        <f t="shared" si="2"/>
        <v>0</v>
      </c>
      <c r="I46" s="335"/>
      <c r="J46" s="335"/>
      <c r="K46" s="343">
        <f t="shared" si="3"/>
        <v>0</v>
      </c>
      <c r="L46" s="337"/>
      <c r="M46" s="338"/>
      <c r="N46" s="344">
        <f t="shared" si="4"/>
        <v>0</v>
      </c>
      <c r="O46" s="362"/>
    </row>
    <row r="47" spans="1:15" s="98" customFormat="1" x14ac:dyDescent="0.2">
      <c r="A47" s="277">
        <f t="shared" si="5"/>
        <v>41441</v>
      </c>
      <c r="B47" s="293" t="s">
        <v>12</v>
      </c>
      <c r="C47" s="324"/>
      <c r="D47" s="324"/>
      <c r="E47" s="281">
        <f t="shared" si="1"/>
        <v>0</v>
      </c>
      <c r="F47" s="282"/>
      <c r="G47" s="283"/>
      <c r="H47" s="432">
        <f t="shared" si="2"/>
        <v>0</v>
      </c>
      <c r="I47" s="286"/>
      <c r="J47" s="286"/>
      <c r="K47" s="287">
        <f t="shared" si="3"/>
        <v>0</v>
      </c>
      <c r="L47" s="288"/>
      <c r="M47" s="289"/>
      <c r="N47" s="290">
        <f t="shared" si="4"/>
        <v>0</v>
      </c>
      <c r="O47" s="363"/>
    </row>
    <row r="48" spans="1:15" x14ac:dyDescent="0.2">
      <c r="A48" s="277">
        <f t="shared" si="5"/>
        <v>41442</v>
      </c>
      <c r="B48" s="293" t="s">
        <v>13</v>
      </c>
      <c r="C48" s="324"/>
      <c r="D48" s="324"/>
      <c r="E48" s="303">
        <f>SUM(D48-C48)</f>
        <v>0</v>
      </c>
      <c r="F48" s="282"/>
      <c r="G48" s="283"/>
      <c r="H48" s="294">
        <f>SUM(G48-F48)</f>
        <v>0</v>
      </c>
      <c r="I48" s="286"/>
      <c r="J48" s="286"/>
      <c r="K48" s="295">
        <f>SUM(J48-I48)</f>
        <v>0</v>
      </c>
      <c r="L48" s="288"/>
      <c r="M48" s="289"/>
      <c r="N48" s="296">
        <f>SUM(M48-L48)</f>
        <v>0</v>
      </c>
      <c r="O48" s="363"/>
    </row>
    <row r="49" spans="1:17" x14ac:dyDescent="0.2">
      <c r="A49" s="327">
        <f t="shared" si="5"/>
        <v>41443</v>
      </c>
      <c r="B49" s="345" t="s">
        <v>7</v>
      </c>
      <c r="C49" s="346"/>
      <c r="D49" s="346"/>
      <c r="E49" s="330">
        <f>SUM(D49-C49)</f>
        <v>0</v>
      </c>
      <c r="F49" s="331"/>
      <c r="G49" s="332"/>
      <c r="H49" s="347">
        <f>SUM(G49-F49)</f>
        <v>0</v>
      </c>
      <c r="I49" s="335"/>
      <c r="J49" s="335"/>
      <c r="K49" s="336">
        <f>SUM(J49-I49)</f>
        <v>0</v>
      </c>
      <c r="L49" s="337"/>
      <c r="M49" s="338"/>
      <c r="N49" s="339">
        <f>SUM(M49-L49)</f>
        <v>0</v>
      </c>
      <c r="O49" s="362" t="s">
        <v>81</v>
      </c>
    </row>
    <row r="50" spans="1:17" x14ac:dyDescent="0.2">
      <c r="A50" s="327">
        <f t="shared" si="5"/>
        <v>41444</v>
      </c>
      <c r="B50" s="345" t="s">
        <v>8</v>
      </c>
      <c r="C50" s="346"/>
      <c r="D50" s="346"/>
      <c r="E50" s="341">
        <f t="shared" si="1"/>
        <v>0</v>
      </c>
      <c r="F50" s="331"/>
      <c r="G50" s="332"/>
      <c r="H50" s="348">
        <f t="shared" si="2"/>
        <v>0</v>
      </c>
      <c r="I50" s="335"/>
      <c r="J50" s="335"/>
      <c r="K50" s="343">
        <f t="shared" ref="K50:K60" si="6">SUM(J50-I50)</f>
        <v>0</v>
      </c>
      <c r="L50" s="337"/>
      <c r="M50" s="338"/>
      <c r="N50" s="344">
        <f t="shared" si="4"/>
        <v>0</v>
      </c>
      <c r="O50" s="362"/>
    </row>
    <row r="51" spans="1:17" x14ac:dyDescent="0.2">
      <c r="A51" s="327">
        <f t="shared" si="5"/>
        <v>41445</v>
      </c>
      <c r="B51" s="345" t="s">
        <v>9</v>
      </c>
      <c r="C51" s="346"/>
      <c r="D51" s="346"/>
      <c r="E51" s="341">
        <f t="shared" si="1"/>
        <v>0</v>
      </c>
      <c r="F51" s="331"/>
      <c r="G51" s="332"/>
      <c r="H51" s="348">
        <f t="shared" si="2"/>
        <v>0</v>
      </c>
      <c r="I51" s="335"/>
      <c r="J51" s="335"/>
      <c r="K51" s="343">
        <f t="shared" si="6"/>
        <v>0</v>
      </c>
      <c r="L51" s="337"/>
      <c r="M51" s="338"/>
      <c r="N51" s="344">
        <f t="shared" si="4"/>
        <v>0</v>
      </c>
      <c r="O51" s="362"/>
    </row>
    <row r="52" spans="1:17" x14ac:dyDescent="0.2">
      <c r="A52" s="327">
        <f t="shared" si="5"/>
        <v>41446</v>
      </c>
      <c r="B52" s="345" t="s">
        <v>10</v>
      </c>
      <c r="C52" s="346"/>
      <c r="D52" s="346"/>
      <c r="E52" s="341">
        <f t="shared" si="1"/>
        <v>0</v>
      </c>
      <c r="F52" s="331"/>
      <c r="G52" s="332"/>
      <c r="H52" s="348">
        <f t="shared" si="2"/>
        <v>0</v>
      </c>
      <c r="I52" s="335"/>
      <c r="J52" s="335"/>
      <c r="K52" s="343">
        <f t="shared" si="6"/>
        <v>0</v>
      </c>
      <c r="L52" s="337"/>
      <c r="M52" s="338"/>
      <c r="N52" s="344">
        <f t="shared" si="4"/>
        <v>0</v>
      </c>
      <c r="O52" s="362"/>
      <c r="Q52" s="33"/>
    </row>
    <row r="53" spans="1:17" x14ac:dyDescent="0.2">
      <c r="A53" s="327">
        <f t="shared" si="5"/>
        <v>41447</v>
      </c>
      <c r="B53" s="345" t="s">
        <v>11</v>
      </c>
      <c r="C53" s="346"/>
      <c r="D53" s="346"/>
      <c r="E53" s="341">
        <f t="shared" si="1"/>
        <v>0</v>
      </c>
      <c r="F53" s="331"/>
      <c r="G53" s="332"/>
      <c r="H53" s="348">
        <f t="shared" si="2"/>
        <v>0</v>
      </c>
      <c r="I53" s="335"/>
      <c r="J53" s="335"/>
      <c r="K53" s="343">
        <f t="shared" si="6"/>
        <v>0</v>
      </c>
      <c r="L53" s="337"/>
      <c r="M53" s="338"/>
      <c r="N53" s="344">
        <f t="shared" si="4"/>
        <v>0</v>
      </c>
      <c r="O53" s="362"/>
      <c r="Q53" s="33"/>
    </row>
    <row r="54" spans="1:17" s="98" customFormat="1" x14ac:dyDescent="0.2">
      <c r="A54" s="277">
        <f t="shared" si="5"/>
        <v>41448</v>
      </c>
      <c r="B54" s="293" t="s">
        <v>12</v>
      </c>
      <c r="C54" s="324"/>
      <c r="D54" s="324"/>
      <c r="E54" s="281">
        <f t="shared" si="1"/>
        <v>0</v>
      </c>
      <c r="F54" s="282"/>
      <c r="G54" s="283"/>
      <c r="H54" s="432">
        <f t="shared" si="2"/>
        <v>0</v>
      </c>
      <c r="I54" s="286"/>
      <c r="J54" s="286"/>
      <c r="K54" s="287">
        <f t="shared" si="6"/>
        <v>0</v>
      </c>
      <c r="L54" s="288"/>
      <c r="M54" s="289"/>
      <c r="N54" s="290">
        <f t="shared" si="4"/>
        <v>0</v>
      </c>
      <c r="O54" s="363"/>
      <c r="Q54" s="114"/>
    </row>
    <row r="55" spans="1:17" x14ac:dyDescent="0.2">
      <c r="A55" s="277">
        <f t="shared" si="5"/>
        <v>41449</v>
      </c>
      <c r="B55" s="293" t="s">
        <v>13</v>
      </c>
      <c r="C55" s="324"/>
      <c r="D55" s="324"/>
      <c r="E55" s="303">
        <f>SUM(D55-C55)</f>
        <v>0</v>
      </c>
      <c r="F55" s="282"/>
      <c r="G55" s="283"/>
      <c r="H55" s="294">
        <f>SUM(G55-F55)</f>
        <v>0</v>
      </c>
      <c r="I55" s="286"/>
      <c r="J55" s="286"/>
      <c r="K55" s="295">
        <f t="shared" si="6"/>
        <v>0</v>
      </c>
      <c r="L55" s="288"/>
      <c r="M55" s="289"/>
      <c r="N55" s="296">
        <f>SUM(M55-L55)</f>
        <v>0</v>
      </c>
      <c r="O55" s="363"/>
      <c r="Q55" s="33"/>
    </row>
    <row r="56" spans="1:17" x14ac:dyDescent="0.2">
      <c r="A56" s="327">
        <f t="shared" si="5"/>
        <v>41450</v>
      </c>
      <c r="B56" s="345" t="s">
        <v>7</v>
      </c>
      <c r="C56" s="346"/>
      <c r="D56" s="346"/>
      <c r="E56" s="330">
        <f>SUM(D56-C56)</f>
        <v>0</v>
      </c>
      <c r="F56" s="331"/>
      <c r="G56" s="332"/>
      <c r="H56" s="347">
        <f>SUM(G56-F56)</f>
        <v>0</v>
      </c>
      <c r="I56" s="335"/>
      <c r="J56" s="335"/>
      <c r="K56" s="336">
        <f t="shared" si="6"/>
        <v>0</v>
      </c>
      <c r="L56" s="337"/>
      <c r="M56" s="338"/>
      <c r="N56" s="339">
        <f>SUM(M56-L56)</f>
        <v>0</v>
      </c>
      <c r="O56" s="362" t="s">
        <v>82</v>
      </c>
      <c r="Q56" s="33"/>
    </row>
    <row r="57" spans="1:17" x14ac:dyDescent="0.2">
      <c r="A57" s="327">
        <f t="shared" si="5"/>
        <v>41451</v>
      </c>
      <c r="B57" s="345" t="s">
        <v>8</v>
      </c>
      <c r="C57" s="346"/>
      <c r="D57" s="346"/>
      <c r="E57" s="341">
        <f t="shared" si="1"/>
        <v>0</v>
      </c>
      <c r="F57" s="331"/>
      <c r="G57" s="332"/>
      <c r="H57" s="348">
        <f t="shared" si="2"/>
        <v>0</v>
      </c>
      <c r="I57" s="335"/>
      <c r="J57" s="335"/>
      <c r="K57" s="343">
        <f t="shared" si="6"/>
        <v>0</v>
      </c>
      <c r="L57" s="337"/>
      <c r="M57" s="338"/>
      <c r="N57" s="344">
        <f t="shared" si="4"/>
        <v>0</v>
      </c>
      <c r="O57" s="362"/>
      <c r="Q57" s="33"/>
    </row>
    <row r="58" spans="1:17" x14ac:dyDescent="0.2">
      <c r="A58" s="327">
        <f t="shared" si="5"/>
        <v>41452</v>
      </c>
      <c r="B58" s="345" t="s">
        <v>9</v>
      </c>
      <c r="C58" s="346"/>
      <c r="D58" s="346"/>
      <c r="E58" s="341">
        <f t="shared" si="1"/>
        <v>0</v>
      </c>
      <c r="F58" s="331"/>
      <c r="G58" s="332"/>
      <c r="H58" s="348">
        <f t="shared" si="2"/>
        <v>0</v>
      </c>
      <c r="I58" s="335"/>
      <c r="J58" s="335"/>
      <c r="K58" s="343">
        <f t="shared" si="6"/>
        <v>0</v>
      </c>
      <c r="L58" s="337"/>
      <c r="M58" s="338"/>
      <c r="N58" s="344">
        <f t="shared" si="4"/>
        <v>0</v>
      </c>
      <c r="O58" s="362"/>
      <c r="Q58" s="33"/>
    </row>
    <row r="59" spans="1:17" x14ac:dyDescent="0.2">
      <c r="A59" s="327">
        <f t="shared" si="5"/>
        <v>41453</v>
      </c>
      <c r="B59" s="345" t="s">
        <v>10</v>
      </c>
      <c r="C59" s="346"/>
      <c r="D59" s="346"/>
      <c r="E59" s="341">
        <f t="shared" si="1"/>
        <v>0</v>
      </c>
      <c r="F59" s="331"/>
      <c r="G59" s="332"/>
      <c r="H59" s="348">
        <f t="shared" si="2"/>
        <v>0</v>
      </c>
      <c r="I59" s="335"/>
      <c r="J59" s="335"/>
      <c r="K59" s="343">
        <f t="shared" si="6"/>
        <v>0</v>
      </c>
      <c r="L59" s="337"/>
      <c r="M59" s="338"/>
      <c r="N59" s="344">
        <f t="shared" si="4"/>
        <v>0</v>
      </c>
      <c r="O59" s="362"/>
      <c r="Q59" s="33"/>
    </row>
    <row r="60" spans="1:17" x14ac:dyDescent="0.2">
      <c r="A60" s="327">
        <f t="shared" si="5"/>
        <v>41454</v>
      </c>
      <c r="B60" s="345" t="s">
        <v>11</v>
      </c>
      <c r="C60" s="346"/>
      <c r="D60" s="346"/>
      <c r="E60" s="341">
        <f t="shared" si="1"/>
        <v>0</v>
      </c>
      <c r="F60" s="331"/>
      <c r="G60" s="332"/>
      <c r="H60" s="348">
        <f t="shared" si="2"/>
        <v>0</v>
      </c>
      <c r="I60" s="335"/>
      <c r="J60" s="335"/>
      <c r="K60" s="343">
        <f t="shared" si="6"/>
        <v>0</v>
      </c>
      <c r="L60" s="337"/>
      <c r="M60" s="338"/>
      <c r="N60" s="344">
        <f t="shared" si="4"/>
        <v>0</v>
      </c>
      <c r="O60" s="362"/>
    </row>
    <row r="61" spans="1:17" s="98" customFormat="1" ht="13.5" thickBot="1" x14ac:dyDescent="0.25">
      <c r="A61" s="77"/>
      <c r="B61" s="78"/>
      <c r="C61" s="268"/>
      <c r="D61" s="258"/>
      <c r="E61" s="254"/>
      <c r="F61" s="269"/>
      <c r="G61" s="260"/>
      <c r="H61" s="255"/>
      <c r="I61" s="265"/>
      <c r="J61" s="265"/>
      <c r="K61" s="256"/>
      <c r="L61" s="270"/>
      <c r="M61" s="271"/>
      <c r="N61" s="257"/>
      <c r="O61" s="89"/>
    </row>
    <row r="62" spans="1:17" ht="13.5" thickBot="1" x14ac:dyDescent="0.25"/>
    <row r="63" spans="1:17" x14ac:dyDescent="0.2">
      <c r="A63" s="506" t="s">
        <v>183</v>
      </c>
      <c r="B63" s="507"/>
      <c r="C63" s="507"/>
      <c r="D63" s="507"/>
      <c r="E63" s="507"/>
      <c r="F63" s="507"/>
      <c r="G63" s="221"/>
      <c r="H63" s="221"/>
      <c r="I63" s="507" t="s">
        <v>184</v>
      </c>
      <c r="J63" s="507"/>
      <c r="K63" s="507"/>
      <c r="L63" s="507"/>
      <c r="M63" s="507"/>
      <c r="N63" s="507"/>
      <c r="O63" s="222"/>
    </row>
    <row r="64" spans="1:17" x14ac:dyDescent="0.2">
      <c r="A64" s="224"/>
      <c r="B64" s="33"/>
      <c r="C64" s="33"/>
      <c r="D64" s="33"/>
      <c r="E64" s="33"/>
      <c r="F64" s="33"/>
      <c r="G64" s="33"/>
      <c r="H64" s="33"/>
      <c r="I64" s="33"/>
      <c r="J64" s="33"/>
      <c r="K64" s="33"/>
      <c r="L64" s="33"/>
      <c r="M64" s="33"/>
      <c r="N64" s="33"/>
      <c r="O64" s="223"/>
    </row>
    <row r="65" spans="1:15" x14ac:dyDescent="0.2">
      <c r="A65" s="224"/>
      <c r="B65" s="33"/>
      <c r="C65" s="33"/>
      <c r="D65" s="33"/>
      <c r="E65" s="33"/>
      <c r="F65" s="33"/>
      <c r="G65" s="33"/>
      <c r="H65" s="33"/>
      <c r="I65" s="33"/>
      <c r="J65" s="33"/>
      <c r="K65" s="33"/>
      <c r="L65" s="33"/>
      <c r="M65" s="33"/>
      <c r="N65" s="33"/>
      <c r="O65" s="223"/>
    </row>
    <row r="66" spans="1:15" x14ac:dyDescent="0.2">
      <c r="A66" s="224"/>
      <c r="B66" s="33"/>
      <c r="C66" s="33"/>
      <c r="D66" s="33"/>
      <c r="E66" s="33"/>
      <c r="F66" s="33"/>
      <c r="G66" s="33"/>
      <c r="H66" s="33"/>
      <c r="I66" s="33"/>
      <c r="J66" s="33"/>
      <c r="K66" s="33"/>
      <c r="L66" s="33"/>
      <c r="M66" s="33"/>
      <c r="N66" s="33"/>
      <c r="O66" s="223"/>
    </row>
    <row r="67" spans="1:15" x14ac:dyDescent="0.2">
      <c r="A67" s="224"/>
      <c r="B67" s="33"/>
      <c r="C67" s="33"/>
      <c r="D67" s="33"/>
      <c r="E67" s="33"/>
      <c r="F67" s="33"/>
      <c r="G67" s="33"/>
      <c r="H67" s="33"/>
      <c r="I67" s="33"/>
      <c r="J67" s="33"/>
      <c r="K67" s="33"/>
      <c r="L67" s="33"/>
      <c r="M67" s="33"/>
      <c r="N67" s="33"/>
      <c r="O67" s="223"/>
    </row>
    <row r="68" spans="1:15" x14ac:dyDescent="0.2">
      <c r="A68" s="240"/>
      <c r="B68" s="33"/>
      <c r="C68" s="33"/>
      <c r="D68" s="33"/>
      <c r="E68" s="33"/>
      <c r="F68" s="33"/>
      <c r="G68" s="33"/>
      <c r="H68" s="33"/>
      <c r="I68" s="541"/>
      <c r="J68" s="541"/>
      <c r="K68" s="33"/>
      <c r="L68" s="33"/>
      <c r="M68" s="33"/>
      <c r="N68" s="33"/>
      <c r="O68" s="223"/>
    </row>
    <row r="69" spans="1:15" ht="13.5" thickBot="1" x14ac:dyDescent="0.25">
      <c r="A69" s="225" t="s">
        <v>1</v>
      </c>
      <c r="B69" s="537" t="s">
        <v>185</v>
      </c>
      <c r="C69" s="537"/>
      <c r="D69" s="537"/>
      <c r="E69" s="537"/>
      <c r="F69" s="538"/>
      <c r="G69" s="539"/>
      <c r="H69" s="226"/>
      <c r="I69" s="227" t="s">
        <v>1</v>
      </c>
      <c r="J69" s="537" t="s">
        <v>185</v>
      </c>
      <c r="K69" s="537"/>
      <c r="L69" s="537"/>
      <c r="M69" s="537"/>
      <c r="N69" s="538"/>
      <c r="O69" s="540"/>
    </row>
  </sheetData>
  <sheetProtection algorithmName="SHA-512" hashValue="srtmvR6mRojmmmMwfR/04pfZuTZsgoCD1ZXWhluhIx1ZmOTRAc7inHGHBTI+/fdShupF9ebXlN7U5ucVXrctTQ==" saltValue="0rM9cOk1+XFZa3Emp/RM3A==" spinCount="100000" sheet="1" selectLockedCells="1"/>
  <mergeCells count="47">
    <mergeCell ref="B18:E18"/>
    <mergeCell ref="M18:N18"/>
    <mergeCell ref="B19:F19"/>
    <mergeCell ref="K15:L15"/>
    <mergeCell ref="L28:N28"/>
    <mergeCell ref="M19:N19"/>
    <mergeCell ref="M16:N16"/>
    <mergeCell ref="M15:N15"/>
    <mergeCell ref="B10:F10"/>
    <mergeCell ref="B11:F11"/>
    <mergeCell ref="M10:N10"/>
    <mergeCell ref="B15:F15"/>
    <mergeCell ref="B69:G69"/>
    <mergeCell ref="J69:O69"/>
    <mergeCell ref="I68:J68"/>
    <mergeCell ref="A21:D21"/>
    <mergeCell ref="A22:O26"/>
    <mergeCell ref="A63:F63"/>
    <mergeCell ref="I63:N63"/>
    <mergeCell ref="C28:E28"/>
    <mergeCell ref="F28:H28"/>
    <mergeCell ref="I28:K28"/>
    <mergeCell ref="B17:F17"/>
    <mergeCell ref="M17:N17"/>
    <mergeCell ref="M1:N1"/>
    <mergeCell ref="M2:N2"/>
    <mergeCell ref="B1:L1"/>
    <mergeCell ref="B2:L2"/>
    <mergeCell ref="M11:N11"/>
    <mergeCell ref="M9:N9"/>
    <mergeCell ref="B9:C9"/>
    <mergeCell ref="E9:F9"/>
    <mergeCell ref="M8:N8"/>
    <mergeCell ref="M6:N6"/>
    <mergeCell ref="M5:N5"/>
    <mergeCell ref="E6:F6"/>
    <mergeCell ref="G6:L6"/>
    <mergeCell ref="B4:L4"/>
    <mergeCell ref="M4:N4"/>
    <mergeCell ref="B5:L5"/>
    <mergeCell ref="M14:N14"/>
    <mergeCell ref="B16:F16"/>
    <mergeCell ref="B14:F14"/>
    <mergeCell ref="B12:F12"/>
    <mergeCell ref="M13:N13"/>
    <mergeCell ref="M12:N12"/>
    <mergeCell ref="B13:F13"/>
  </mergeCells>
  <phoneticPr fontId="0" type="noConversion"/>
  <pageMargins left="0.19685039370078741" right="0.19685039370078741" top="0.70866141732283472" bottom="0.23622047244094491" header="0.23622047244094491" footer="0.23622047244094491"/>
  <pageSetup paperSize="9" scale="80" orientation="portrait" horizontalDpi="300" verticalDpi="300" r:id="rId1"/>
  <headerFooter alignWithMargins="0">
    <oddHeader>&amp;L&amp;F&amp;C&amp;D&amp;R&amp;A</oddHead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0">
    <pageSetUpPr fitToPage="1"/>
  </sheetPr>
  <dimension ref="A1:T70"/>
  <sheetViews>
    <sheetView zoomScale="62" zoomScaleNormal="62" workbookViewId="0">
      <selection activeCell="C33" sqref="C33"/>
    </sheetView>
  </sheetViews>
  <sheetFormatPr baseColWidth="10" defaultColWidth="10.7109375" defaultRowHeight="12.75" x14ac:dyDescent="0.2"/>
  <cols>
    <col min="1" max="1" width="11.5703125" style="35" bestFit="1" customWidth="1"/>
    <col min="2" max="2" width="9.28515625" style="35" customWidth="1"/>
    <col min="3" max="14" width="7.42578125" style="35" customWidth="1"/>
    <col min="15" max="15" width="17.7109375" style="35" customWidth="1"/>
    <col min="16" max="16384" width="10.7109375" style="35"/>
  </cols>
  <sheetData>
    <row r="1" spans="1:15" ht="15.75" x14ac:dyDescent="0.25">
      <c r="A1" s="33"/>
      <c r="B1" s="445" t="s">
        <v>67</v>
      </c>
      <c r="C1" s="446"/>
      <c r="D1" s="446"/>
      <c r="E1" s="446"/>
      <c r="F1" s="446"/>
      <c r="G1" s="446"/>
      <c r="H1" s="446"/>
      <c r="I1" s="446"/>
      <c r="J1" s="446"/>
      <c r="K1" s="446"/>
      <c r="L1" s="447"/>
      <c r="M1" s="461">
        <f>SUM((M13+M15)-M16-M2)</f>
        <v>-44.875</v>
      </c>
      <c r="N1" s="462"/>
      <c r="O1" s="34"/>
    </row>
    <row r="2" spans="1:15" ht="17.25" thickBot="1" x14ac:dyDescent="0.35">
      <c r="A2" s="33"/>
      <c r="B2" s="456" t="s">
        <v>66</v>
      </c>
      <c r="C2" s="457"/>
      <c r="D2" s="457"/>
      <c r="E2" s="457"/>
      <c r="F2" s="457"/>
      <c r="G2" s="457"/>
      <c r="H2" s="457"/>
      <c r="I2" s="457"/>
      <c r="J2" s="457"/>
      <c r="K2" s="457"/>
      <c r="L2" s="458"/>
      <c r="M2" s="459"/>
      <c r="N2" s="460"/>
      <c r="O2" s="34"/>
    </row>
    <row r="3" spans="1:15" ht="10.5" customHeight="1" thickBot="1" x14ac:dyDescent="0.35">
      <c r="A3" s="120"/>
      <c r="B3" s="121"/>
      <c r="C3" s="121"/>
      <c r="D3" s="121"/>
      <c r="E3" s="121"/>
      <c r="F3" s="121"/>
      <c r="G3" s="121"/>
      <c r="H3" s="121"/>
      <c r="I3" s="121"/>
      <c r="J3" s="121"/>
      <c r="K3" s="121"/>
      <c r="L3" s="121"/>
      <c r="M3" s="119"/>
      <c r="N3" s="119"/>
      <c r="O3" s="34"/>
    </row>
    <row r="4" spans="1:15" ht="16.5" x14ac:dyDescent="0.3">
      <c r="B4" s="448" t="str">
        <f>Januar!$B$4</f>
        <v>Sum overtid i år (AML § 10-6) Overføres til neste måned:</v>
      </c>
      <c r="C4" s="449"/>
      <c r="D4" s="449"/>
      <c r="E4" s="449"/>
      <c r="F4" s="449"/>
      <c r="G4" s="449"/>
      <c r="H4" s="449"/>
      <c r="I4" s="449"/>
      <c r="J4" s="449"/>
      <c r="K4" s="449"/>
      <c r="L4" s="449"/>
      <c r="M4" s="463">
        <f>SUM((Juni!M4)+M19)</f>
        <v>0</v>
      </c>
      <c r="N4" s="464"/>
      <c r="O4" s="34"/>
    </row>
    <row r="5" spans="1:15" ht="17.25" thickBot="1" x14ac:dyDescent="0.35">
      <c r="B5" s="450" t="s">
        <v>65</v>
      </c>
      <c r="C5" s="451"/>
      <c r="D5" s="451"/>
      <c r="E5" s="451"/>
      <c r="F5" s="451"/>
      <c r="G5" s="451"/>
      <c r="H5" s="451"/>
      <c r="I5" s="451"/>
      <c r="J5" s="451"/>
      <c r="K5" s="451"/>
      <c r="L5" s="453"/>
      <c r="M5" s="454"/>
      <c r="N5" s="455"/>
      <c r="O5" s="34"/>
    </row>
    <row r="6" spans="1:15" ht="17.25" thickBot="1" x14ac:dyDescent="0.35">
      <c r="B6" s="122" t="s">
        <v>68</v>
      </c>
      <c r="C6" s="118"/>
      <c r="D6" s="118"/>
      <c r="E6" s="565">
        <f>SUM(Juni!M6)</f>
        <v>0</v>
      </c>
      <c r="F6" s="566"/>
      <c r="G6" s="469" t="s">
        <v>69</v>
      </c>
      <c r="H6" s="469"/>
      <c r="I6" s="469"/>
      <c r="J6" s="469"/>
      <c r="K6" s="469"/>
      <c r="L6" s="469"/>
      <c r="M6" s="465">
        <f>SUM(E6+M19-M5)</f>
        <v>0</v>
      </c>
      <c r="N6" s="466"/>
      <c r="O6" s="34"/>
    </row>
    <row r="7" spans="1:15" ht="13.5" thickBot="1" x14ac:dyDescent="0.25"/>
    <row r="8" spans="1:15" ht="13.5" x14ac:dyDescent="0.25">
      <c r="A8" s="36"/>
      <c r="B8" s="125" t="s">
        <v>72</v>
      </c>
      <c r="C8" s="126"/>
      <c r="D8" s="126"/>
      <c r="E8" s="126"/>
      <c r="F8" s="127"/>
      <c r="G8" s="137" t="s">
        <v>0</v>
      </c>
      <c r="H8" s="37" t="s">
        <v>0</v>
      </c>
      <c r="I8" s="37" t="s">
        <v>0</v>
      </c>
      <c r="J8" s="37" t="s">
        <v>0</v>
      </c>
      <c r="K8" s="38" t="s">
        <v>0</v>
      </c>
      <c r="L8" s="37" t="s">
        <v>0</v>
      </c>
      <c r="M8" s="618" t="s">
        <v>17</v>
      </c>
      <c r="N8" s="619"/>
      <c r="O8" s="39"/>
    </row>
    <row r="9" spans="1:15" ht="14.25" thickBot="1" x14ac:dyDescent="0.3">
      <c r="B9" s="572">
        <f>SUM((Juni!B9)+M13+M19)</f>
        <v>0</v>
      </c>
      <c r="C9" s="573"/>
      <c r="D9" s="124"/>
      <c r="E9" s="571">
        <f>SUM(B9-(Januar!O19))</f>
        <v>-78.3125</v>
      </c>
      <c r="F9" s="600"/>
      <c r="G9" s="40">
        <v>26</v>
      </c>
      <c r="H9" s="40">
        <f>G9+1</f>
        <v>27</v>
      </c>
      <c r="I9" s="40">
        <f>H9+1</f>
        <v>28</v>
      </c>
      <c r="J9" s="40">
        <f>I9+1</f>
        <v>29</v>
      </c>
      <c r="K9" s="41">
        <f>J9+1</f>
        <v>30</v>
      </c>
      <c r="L9" s="41">
        <f>K9+1</f>
        <v>31</v>
      </c>
      <c r="M9" s="616" t="s">
        <v>18</v>
      </c>
      <c r="N9" s="617"/>
    </row>
    <row r="10" spans="1:15" x14ac:dyDescent="0.2">
      <c r="B10" s="520" t="s">
        <v>25</v>
      </c>
      <c r="C10" s="521"/>
      <c r="D10" s="521"/>
      <c r="E10" s="521"/>
      <c r="F10" s="522"/>
      <c r="G10" s="43">
        <f>SUM(E31:E32)</f>
        <v>0</v>
      </c>
      <c r="H10" s="43">
        <f>SUM(E33:E39)</f>
        <v>0</v>
      </c>
      <c r="I10" s="43">
        <f>SUM(E40:E46)</f>
        <v>0</v>
      </c>
      <c r="J10" s="43">
        <f>SUM(E47:E53)</f>
        <v>0</v>
      </c>
      <c r="K10" s="44">
        <f>SUM(E54:E60)</f>
        <v>0</v>
      </c>
      <c r="L10" s="44">
        <f>SUM(E61)</f>
        <v>0</v>
      </c>
      <c r="M10" s="603">
        <f>SUM(G10:L10)</f>
        <v>0</v>
      </c>
      <c r="N10" s="479"/>
      <c r="O10" s="45"/>
    </row>
    <row r="11" spans="1:15" x14ac:dyDescent="0.2">
      <c r="B11" s="492" t="s">
        <v>23</v>
      </c>
      <c r="C11" s="493"/>
      <c r="D11" s="493"/>
      <c r="E11" s="493"/>
      <c r="F11" s="591"/>
      <c r="G11" s="43">
        <f>SUM(H31:H32)</f>
        <v>0</v>
      </c>
      <c r="H11" s="43">
        <f>SUM(H33:H39)</f>
        <v>0</v>
      </c>
      <c r="I11" s="43">
        <f>SUM(H40:H46)</f>
        <v>0</v>
      </c>
      <c r="J11" s="43">
        <f>SUM(H47:H53)</f>
        <v>0</v>
      </c>
      <c r="K11" s="44">
        <f>SUM(H54:H60)</f>
        <v>0</v>
      </c>
      <c r="L11" s="44">
        <f>SUM(H61)</f>
        <v>0</v>
      </c>
      <c r="M11" s="603">
        <f>SUM(G11:L11)</f>
        <v>0</v>
      </c>
      <c r="N11" s="479"/>
      <c r="O11" s="45"/>
    </row>
    <row r="12" spans="1:15" x14ac:dyDescent="0.2">
      <c r="B12" s="492" t="str">
        <f>Januar!$B$12</f>
        <v>Fravær i arbeidstiden:</v>
      </c>
      <c r="C12" s="493"/>
      <c r="D12" s="493"/>
      <c r="E12" s="493"/>
      <c r="F12" s="591"/>
      <c r="G12" s="43">
        <f>SUM(K31:K32)</f>
        <v>0</v>
      </c>
      <c r="H12" s="43">
        <f>SUM(K33:K39)</f>
        <v>0</v>
      </c>
      <c r="I12" s="43">
        <f>SUM(K40:K46)</f>
        <v>0</v>
      </c>
      <c r="J12" s="43">
        <f>SUM(K47:K53)</f>
        <v>0</v>
      </c>
      <c r="K12" s="44">
        <f>SUM(K54:K60)</f>
        <v>0</v>
      </c>
      <c r="L12" s="44">
        <f>SUM(K61)</f>
        <v>0</v>
      </c>
      <c r="M12" s="603">
        <f>SUM(G12:L12)</f>
        <v>0</v>
      </c>
      <c r="N12" s="479"/>
      <c r="O12" s="45"/>
    </row>
    <row r="13" spans="1:15" x14ac:dyDescent="0.2">
      <c r="B13" s="508" t="s">
        <v>2</v>
      </c>
      <c r="C13" s="509"/>
      <c r="D13" s="509"/>
      <c r="E13" s="509"/>
      <c r="F13" s="601"/>
      <c r="G13" s="91">
        <f t="shared" ref="G13:K13" si="0">SUM(G10+G11-G12)</f>
        <v>0</v>
      </c>
      <c r="H13" s="91">
        <f t="shared" si="0"/>
        <v>0</v>
      </c>
      <c r="I13" s="91">
        <f t="shared" si="0"/>
        <v>0</v>
      </c>
      <c r="J13" s="91">
        <f t="shared" si="0"/>
        <v>0</v>
      </c>
      <c r="K13" s="104">
        <f t="shared" si="0"/>
        <v>0</v>
      </c>
      <c r="L13" s="104">
        <f>SUM(L10+L11-L12)</f>
        <v>0</v>
      </c>
      <c r="M13" s="596">
        <f>SUM(G13:L13)</f>
        <v>0</v>
      </c>
      <c r="N13" s="564">
        <f>SUM(N10+N11-N12-N16)</f>
        <v>0</v>
      </c>
      <c r="O13" s="45"/>
    </row>
    <row r="14" spans="1:15" x14ac:dyDescent="0.2">
      <c r="B14" s="480" t="s">
        <v>22</v>
      </c>
      <c r="C14" s="481"/>
      <c r="D14" s="481"/>
      <c r="E14" s="481"/>
      <c r="F14" s="599"/>
      <c r="G14" s="43">
        <f t="shared" ref="G14:L14" si="1">SUM(G13-G16)</f>
        <v>0</v>
      </c>
      <c r="H14" s="43">
        <f t="shared" si="1"/>
        <v>-1.5625</v>
      </c>
      <c r="I14" s="43">
        <f t="shared" si="1"/>
        <v>-1.5625</v>
      </c>
      <c r="J14" s="43">
        <f t="shared" si="1"/>
        <v>-1.5625</v>
      </c>
      <c r="K14" s="43">
        <f t="shared" si="1"/>
        <v>-1.5625</v>
      </c>
      <c r="L14" s="44">
        <f t="shared" si="1"/>
        <v>-0.3125</v>
      </c>
      <c r="M14" s="483">
        <f>SUM(G14:L14)</f>
        <v>-6.5625</v>
      </c>
      <c r="N14" s="484"/>
      <c r="O14" s="45"/>
    </row>
    <row r="15" spans="1:15" x14ac:dyDescent="0.2">
      <c r="A15" s="92"/>
      <c r="B15" s="492" t="s">
        <v>16</v>
      </c>
      <c r="C15" s="493"/>
      <c r="D15" s="493"/>
      <c r="E15" s="493"/>
      <c r="F15" s="591"/>
      <c r="G15" s="99"/>
      <c r="H15" s="99"/>
      <c r="I15" s="99"/>
      <c r="J15" s="99"/>
      <c r="K15" s="581"/>
      <c r="L15" s="582"/>
      <c r="M15" s="483">
        <f>Juni!$M$1</f>
        <v>-38.3125</v>
      </c>
      <c r="N15" s="578"/>
      <c r="O15" s="45"/>
    </row>
    <row r="16" spans="1:15" ht="13.5" thickBot="1" x14ac:dyDescent="0.25">
      <c r="B16" s="612" t="s">
        <v>15</v>
      </c>
      <c r="C16" s="613"/>
      <c r="D16" s="613"/>
      <c r="E16" s="613"/>
      <c r="F16" s="614"/>
      <c r="G16" s="91">
        <f t="shared" ref="G16:L16" si="2">G18</f>
        <v>0</v>
      </c>
      <c r="H16" s="91">
        <f t="shared" si="2"/>
        <v>1.5625</v>
      </c>
      <c r="I16" s="91">
        <f t="shared" si="2"/>
        <v>1.5625</v>
      </c>
      <c r="J16" s="91">
        <f t="shared" si="2"/>
        <v>1.5625</v>
      </c>
      <c r="K16" s="91">
        <f t="shared" si="2"/>
        <v>1.5625</v>
      </c>
      <c r="L16" s="91">
        <f t="shared" si="2"/>
        <v>0.3125</v>
      </c>
      <c r="M16" s="563">
        <f>SUM(G16:L16)</f>
        <v>6.5625</v>
      </c>
      <c r="N16" s="564"/>
      <c r="O16" s="45"/>
    </row>
    <row r="17" spans="1:20" ht="13.5" thickBot="1" x14ac:dyDescent="0.25">
      <c r="A17" s="92"/>
      <c r="B17" s="520" t="str">
        <f>Januar!$B$17</f>
        <v>Antall dager med normal arbeidstid</v>
      </c>
      <c r="C17" s="521"/>
      <c r="D17" s="521"/>
      <c r="E17" s="521"/>
      <c r="F17" s="522"/>
      <c r="G17" s="309">
        <v>0</v>
      </c>
      <c r="H17" s="309">
        <v>5</v>
      </c>
      <c r="I17" s="309">
        <v>5</v>
      </c>
      <c r="J17" s="309">
        <v>5</v>
      </c>
      <c r="K17" s="309">
        <v>5</v>
      </c>
      <c r="L17" s="309">
        <v>1</v>
      </c>
      <c r="M17" s="606">
        <f>SUM(G17:L17)</f>
        <v>21</v>
      </c>
      <c r="N17" s="607"/>
      <c r="O17" s="45"/>
      <c r="Q17" s="33"/>
      <c r="R17" s="33"/>
      <c r="S17" s="33"/>
      <c r="T17" s="33"/>
    </row>
    <row r="18" spans="1:20" ht="13.5" thickBot="1" x14ac:dyDescent="0.25">
      <c r="A18" s="36"/>
      <c r="B18" s="558" t="str">
        <f>Januar!$B$18</f>
        <v>Normal arbeidstid pr dag er timer:</v>
      </c>
      <c r="C18" s="559"/>
      <c r="D18" s="559"/>
      <c r="E18" s="560"/>
      <c r="F18" s="322">
        <f>Januar!$F$18</f>
        <v>0.3125</v>
      </c>
      <c r="G18" s="136">
        <f t="shared" ref="G18:L18" si="3">$F$18*G17</f>
        <v>0</v>
      </c>
      <c r="H18" s="136">
        <f t="shared" si="3"/>
        <v>1.5625</v>
      </c>
      <c r="I18" s="136">
        <f t="shared" si="3"/>
        <v>1.5625</v>
      </c>
      <c r="J18" s="136">
        <f t="shared" si="3"/>
        <v>1.5625</v>
      </c>
      <c r="K18" s="136">
        <f t="shared" si="3"/>
        <v>1.5625</v>
      </c>
      <c r="L18" s="136">
        <f t="shared" si="3"/>
        <v>0.3125</v>
      </c>
      <c r="M18" s="594"/>
      <c r="N18" s="595"/>
    </row>
    <row r="19" spans="1:20" ht="13.5" thickBot="1" x14ac:dyDescent="0.25">
      <c r="B19" s="576" t="str">
        <f>Juni!$B$19</f>
        <v>Overtid:</v>
      </c>
      <c r="C19" s="577"/>
      <c r="D19" s="577"/>
      <c r="E19" s="577"/>
      <c r="F19" s="615"/>
      <c r="G19" s="135">
        <f>SUM(N31:N32)</f>
        <v>0</v>
      </c>
      <c r="H19" s="135">
        <f>SUM(N33:N39)</f>
        <v>0</v>
      </c>
      <c r="I19" s="135">
        <f>SUM(N40:N46)</f>
        <v>0</v>
      </c>
      <c r="J19" s="135">
        <f>SUM(N47:N53)</f>
        <v>0</v>
      </c>
      <c r="K19" s="135">
        <f>SUM(N54:N60)</f>
        <v>0</v>
      </c>
      <c r="L19" s="135">
        <f>SUM(N61)</f>
        <v>0</v>
      </c>
      <c r="M19" s="561">
        <f>SUM(G19:L19)</f>
        <v>0</v>
      </c>
      <c r="N19" s="562"/>
      <c r="O19" s="49"/>
    </row>
    <row r="20" spans="1:20" x14ac:dyDescent="0.2">
      <c r="B20" s="242"/>
      <c r="C20" s="242"/>
      <c r="D20" s="242"/>
      <c r="E20" s="242"/>
      <c r="F20" s="242"/>
      <c r="G20" s="50"/>
      <c r="H20" s="50"/>
      <c r="I20" s="50"/>
      <c r="J20" s="50"/>
      <c r="K20" s="50"/>
      <c r="L20" s="50"/>
      <c r="M20" s="45"/>
      <c r="N20" s="45"/>
      <c r="O20" s="49"/>
    </row>
    <row r="21" spans="1:20" ht="13.5" thickBot="1" x14ac:dyDescent="0.25">
      <c r="A21" s="620" t="s">
        <v>182</v>
      </c>
      <c r="B21" s="621"/>
      <c r="C21" s="621"/>
      <c r="D21" s="621"/>
      <c r="E21" s="621"/>
      <c r="I21" s="50"/>
      <c r="J21" s="50"/>
      <c r="K21" s="50"/>
      <c r="L21" s="50"/>
      <c r="M21" s="50"/>
      <c r="N21" s="50"/>
      <c r="O21" s="51"/>
    </row>
    <row r="22" spans="1:20" x14ac:dyDescent="0.2">
      <c r="A22" s="567"/>
      <c r="B22" s="498"/>
      <c r="C22" s="498"/>
      <c r="D22" s="498"/>
      <c r="E22" s="498"/>
      <c r="F22" s="498"/>
      <c r="G22" s="498"/>
      <c r="H22" s="498"/>
      <c r="I22" s="498"/>
      <c r="J22" s="498"/>
      <c r="K22" s="498"/>
      <c r="L22" s="498"/>
      <c r="M22" s="498"/>
      <c r="N22" s="498"/>
      <c r="O22" s="499"/>
    </row>
    <row r="23" spans="1:20" x14ac:dyDescent="0.2">
      <c r="A23" s="500"/>
      <c r="B23" s="501"/>
      <c r="C23" s="501"/>
      <c r="D23" s="501"/>
      <c r="E23" s="501"/>
      <c r="F23" s="501"/>
      <c r="G23" s="501"/>
      <c r="H23" s="501"/>
      <c r="I23" s="501"/>
      <c r="J23" s="501"/>
      <c r="K23" s="501"/>
      <c r="L23" s="501"/>
      <c r="M23" s="501"/>
      <c r="N23" s="501"/>
      <c r="O23" s="502"/>
    </row>
    <row r="24" spans="1:20" x14ac:dyDescent="0.2">
      <c r="A24" s="500"/>
      <c r="B24" s="501"/>
      <c r="C24" s="501"/>
      <c r="D24" s="501"/>
      <c r="E24" s="501"/>
      <c r="F24" s="501"/>
      <c r="G24" s="501"/>
      <c r="H24" s="501"/>
      <c r="I24" s="501"/>
      <c r="J24" s="501"/>
      <c r="K24" s="501"/>
      <c r="L24" s="501"/>
      <c r="M24" s="501"/>
      <c r="N24" s="501"/>
      <c r="O24" s="502"/>
    </row>
    <row r="25" spans="1:20" x14ac:dyDescent="0.2">
      <c r="A25" s="500"/>
      <c r="B25" s="501"/>
      <c r="C25" s="501"/>
      <c r="D25" s="501"/>
      <c r="E25" s="501"/>
      <c r="F25" s="501"/>
      <c r="G25" s="501"/>
      <c r="H25" s="501"/>
      <c r="I25" s="501"/>
      <c r="J25" s="501"/>
      <c r="K25" s="501"/>
      <c r="L25" s="501"/>
      <c r="M25" s="501"/>
      <c r="N25" s="501"/>
      <c r="O25" s="502"/>
    </row>
    <row r="26" spans="1:20" ht="13.5" thickBot="1" x14ac:dyDescent="0.25">
      <c r="A26" s="503"/>
      <c r="B26" s="504"/>
      <c r="C26" s="504"/>
      <c r="D26" s="504"/>
      <c r="E26" s="504"/>
      <c r="F26" s="504"/>
      <c r="G26" s="504"/>
      <c r="H26" s="504"/>
      <c r="I26" s="504"/>
      <c r="J26" s="504"/>
      <c r="K26" s="504"/>
      <c r="L26" s="504"/>
      <c r="M26" s="504"/>
      <c r="N26" s="504"/>
      <c r="O26" s="505"/>
    </row>
    <row r="27" spans="1:20" ht="13.5" thickBot="1" x14ac:dyDescent="0.25">
      <c r="A27" s="241"/>
      <c r="B27" s="241"/>
      <c r="C27" s="241"/>
      <c r="D27" s="241"/>
      <c r="E27" s="241"/>
      <c r="F27" s="241"/>
      <c r="G27" s="241"/>
      <c r="H27" s="241"/>
      <c r="I27" s="241"/>
      <c r="J27" s="241"/>
      <c r="K27" s="241"/>
      <c r="L27" s="241"/>
      <c r="M27" s="241"/>
      <c r="N27" s="241"/>
      <c r="O27" s="241"/>
    </row>
    <row r="28" spans="1:20" ht="13.5" x14ac:dyDescent="0.25">
      <c r="A28" s="52"/>
      <c r="B28" s="53"/>
      <c r="C28" s="542" t="s">
        <v>26</v>
      </c>
      <c r="D28" s="543"/>
      <c r="E28" s="544"/>
      <c r="F28" s="532" t="s">
        <v>14</v>
      </c>
      <c r="G28" s="533"/>
      <c r="H28" s="568"/>
      <c r="I28" s="534" t="s">
        <v>73</v>
      </c>
      <c r="J28" s="535"/>
      <c r="K28" s="536"/>
      <c r="L28" s="545" t="str">
        <f>Juni!$L$28</f>
        <v xml:space="preserve">Overtid </v>
      </c>
      <c r="M28" s="546"/>
      <c r="N28" s="547"/>
      <c r="O28" s="54" t="s">
        <v>6</v>
      </c>
    </row>
    <row r="29" spans="1:20" ht="13.5" thickBot="1" x14ac:dyDescent="0.25">
      <c r="A29" s="55" t="s">
        <v>1</v>
      </c>
      <c r="B29" s="56" t="s">
        <v>3</v>
      </c>
      <c r="C29" s="57" t="s">
        <v>4</v>
      </c>
      <c r="D29" s="57" t="s">
        <v>5</v>
      </c>
      <c r="E29" s="57" t="s">
        <v>2</v>
      </c>
      <c r="F29" s="58" t="s">
        <v>4</v>
      </c>
      <c r="G29" s="59" t="s">
        <v>5</v>
      </c>
      <c r="H29" s="60" t="s">
        <v>2</v>
      </c>
      <c r="I29" s="61" t="s">
        <v>5</v>
      </c>
      <c r="J29" s="62" t="s">
        <v>4</v>
      </c>
      <c r="K29" s="63" t="s">
        <v>2</v>
      </c>
      <c r="L29" s="64" t="s">
        <v>4</v>
      </c>
      <c r="M29" s="64" t="s">
        <v>5</v>
      </c>
      <c r="N29" s="64" t="s">
        <v>2</v>
      </c>
      <c r="O29" s="65"/>
    </row>
    <row r="30" spans="1:20" x14ac:dyDescent="0.2">
      <c r="A30" s="66"/>
      <c r="B30" s="67"/>
      <c r="C30" s="68"/>
      <c r="D30" s="69"/>
      <c r="E30" s="70"/>
      <c r="F30" s="68"/>
      <c r="G30" s="69"/>
      <c r="H30" s="70"/>
      <c r="I30" s="73"/>
      <c r="J30" s="73"/>
      <c r="K30" s="74"/>
      <c r="L30" s="68"/>
      <c r="M30" s="69"/>
      <c r="N30" s="70"/>
      <c r="O30" s="75"/>
    </row>
    <row r="31" spans="1:20" x14ac:dyDescent="0.2">
      <c r="A31" s="277">
        <f>Juni!$A$60+1</f>
        <v>41455</v>
      </c>
      <c r="B31" s="293" t="s">
        <v>12</v>
      </c>
      <c r="C31" s="280"/>
      <c r="D31" s="280"/>
      <c r="E31" s="281">
        <f>SUM(D31-C31)</f>
        <v>0</v>
      </c>
      <c r="F31" s="282"/>
      <c r="G31" s="283"/>
      <c r="H31" s="432">
        <f>SUM(G31-F31)</f>
        <v>0</v>
      </c>
      <c r="I31" s="286"/>
      <c r="J31" s="286"/>
      <c r="K31" s="287">
        <f>SUM(J31-I31)</f>
        <v>0</v>
      </c>
      <c r="L31" s="288"/>
      <c r="M31" s="289"/>
      <c r="N31" s="290">
        <f>SUM(M31-L31)</f>
        <v>0</v>
      </c>
      <c r="O31" s="291" t="s">
        <v>82</v>
      </c>
    </row>
    <row r="32" spans="1:20" x14ac:dyDescent="0.2">
      <c r="A32" s="277">
        <f>A31+1</f>
        <v>41456</v>
      </c>
      <c r="B32" s="293" t="s">
        <v>13</v>
      </c>
      <c r="C32" s="280"/>
      <c r="D32" s="280"/>
      <c r="E32" s="303">
        <f>SUM(D32-C32)</f>
        <v>0</v>
      </c>
      <c r="F32" s="282"/>
      <c r="G32" s="283"/>
      <c r="H32" s="294">
        <f>SUM(G32-F32)</f>
        <v>0</v>
      </c>
      <c r="I32" s="286"/>
      <c r="J32" s="286"/>
      <c r="K32" s="295">
        <f>SUM(J32-I32)</f>
        <v>0</v>
      </c>
      <c r="L32" s="288"/>
      <c r="M32" s="289"/>
      <c r="N32" s="296">
        <f>SUM(M32-L32)</f>
        <v>0</v>
      </c>
      <c r="O32" s="291"/>
    </row>
    <row r="33" spans="1:15" s="98" customFormat="1" x14ac:dyDescent="0.2">
      <c r="A33" s="327">
        <f t="shared" ref="A33:A61" si="4">A32+1</f>
        <v>41457</v>
      </c>
      <c r="B33" s="345" t="s">
        <v>7</v>
      </c>
      <c r="C33" s="346"/>
      <c r="D33" s="346"/>
      <c r="E33" s="330">
        <f>SUM(D33-C33)</f>
        <v>0</v>
      </c>
      <c r="F33" s="331"/>
      <c r="G33" s="332"/>
      <c r="H33" s="347">
        <f>SUM(G33-F33)</f>
        <v>0</v>
      </c>
      <c r="I33" s="335"/>
      <c r="J33" s="335"/>
      <c r="K33" s="336">
        <f>SUM(J33-I33)</f>
        <v>0</v>
      </c>
      <c r="L33" s="337"/>
      <c r="M33" s="338"/>
      <c r="N33" s="339">
        <f>SUM(M33-L33)</f>
        <v>0</v>
      </c>
      <c r="O33" s="31" t="s">
        <v>43</v>
      </c>
    </row>
    <row r="34" spans="1:15" x14ac:dyDescent="0.2">
      <c r="A34" s="327">
        <f t="shared" si="4"/>
        <v>41458</v>
      </c>
      <c r="B34" s="345" t="s">
        <v>8</v>
      </c>
      <c r="C34" s="346"/>
      <c r="D34" s="346"/>
      <c r="E34" s="341">
        <f t="shared" ref="E34:E61" si="5">SUM(D34-C34)</f>
        <v>0</v>
      </c>
      <c r="F34" s="331"/>
      <c r="G34" s="332"/>
      <c r="H34" s="348">
        <f t="shared" ref="H34:H61" si="6">SUM(G34-F34)</f>
        <v>0</v>
      </c>
      <c r="I34" s="335"/>
      <c r="J34" s="335"/>
      <c r="K34" s="343">
        <f t="shared" ref="K34:K48" si="7">SUM(J34-I34)</f>
        <v>0</v>
      </c>
      <c r="L34" s="337"/>
      <c r="M34" s="338"/>
      <c r="N34" s="344">
        <f t="shared" ref="N34:N61" si="8">SUM(M34-L34)</f>
        <v>0</v>
      </c>
      <c r="O34" s="31"/>
    </row>
    <row r="35" spans="1:15" x14ac:dyDescent="0.2">
      <c r="A35" s="327">
        <f t="shared" si="4"/>
        <v>41459</v>
      </c>
      <c r="B35" s="345" t="s">
        <v>9</v>
      </c>
      <c r="C35" s="346"/>
      <c r="D35" s="346"/>
      <c r="E35" s="341">
        <f t="shared" si="5"/>
        <v>0</v>
      </c>
      <c r="F35" s="331"/>
      <c r="G35" s="332"/>
      <c r="H35" s="348">
        <f t="shared" si="6"/>
        <v>0</v>
      </c>
      <c r="I35" s="335"/>
      <c r="J35" s="335"/>
      <c r="K35" s="343">
        <f t="shared" si="7"/>
        <v>0</v>
      </c>
      <c r="L35" s="337"/>
      <c r="M35" s="338"/>
      <c r="N35" s="344">
        <f t="shared" si="8"/>
        <v>0</v>
      </c>
      <c r="O35" s="31"/>
    </row>
    <row r="36" spans="1:15" x14ac:dyDescent="0.2">
      <c r="A36" s="327">
        <f t="shared" si="4"/>
        <v>41460</v>
      </c>
      <c r="B36" s="345" t="s">
        <v>10</v>
      </c>
      <c r="C36" s="346"/>
      <c r="D36" s="346"/>
      <c r="E36" s="341">
        <f t="shared" si="5"/>
        <v>0</v>
      </c>
      <c r="F36" s="331"/>
      <c r="G36" s="332"/>
      <c r="H36" s="348">
        <f t="shared" si="6"/>
        <v>0</v>
      </c>
      <c r="I36" s="335"/>
      <c r="J36" s="335"/>
      <c r="K36" s="343">
        <f t="shared" si="7"/>
        <v>0</v>
      </c>
      <c r="L36" s="337"/>
      <c r="M36" s="338"/>
      <c r="N36" s="344">
        <f t="shared" si="8"/>
        <v>0</v>
      </c>
      <c r="O36" s="31"/>
    </row>
    <row r="37" spans="1:15" x14ac:dyDescent="0.2">
      <c r="A37" s="327">
        <f t="shared" si="4"/>
        <v>41461</v>
      </c>
      <c r="B37" s="345" t="s">
        <v>11</v>
      </c>
      <c r="C37" s="346"/>
      <c r="D37" s="346"/>
      <c r="E37" s="341">
        <f t="shared" si="5"/>
        <v>0</v>
      </c>
      <c r="F37" s="331"/>
      <c r="G37" s="332"/>
      <c r="H37" s="348">
        <f t="shared" si="6"/>
        <v>0</v>
      </c>
      <c r="I37" s="335"/>
      <c r="J37" s="335"/>
      <c r="K37" s="343">
        <f t="shared" si="7"/>
        <v>0</v>
      </c>
      <c r="L37" s="337"/>
      <c r="M37" s="338"/>
      <c r="N37" s="344">
        <f t="shared" si="8"/>
        <v>0</v>
      </c>
      <c r="O37" s="31"/>
    </row>
    <row r="38" spans="1:15" x14ac:dyDescent="0.2">
      <c r="A38" s="277">
        <f t="shared" si="4"/>
        <v>41462</v>
      </c>
      <c r="B38" s="293" t="s">
        <v>12</v>
      </c>
      <c r="C38" s="280"/>
      <c r="D38" s="280"/>
      <c r="E38" s="281">
        <f t="shared" si="5"/>
        <v>0</v>
      </c>
      <c r="F38" s="282"/>
      <c r="G38" s="283"/>
      <c r="H38" s="432">
        <f t="shared" si="6"/>
        <v>0</v>
      </c>
      <c r="I38" s="286"/>
      <c r="J38" s="286"/>
      <c r="K38" s="287">
        <f t="shared" si="7"/>
        <v>0</v>
      </c>
      <c r="L38" s="288"/>
      <c r="M38" s="289"/>
      <c r="N38" s="290">
        <f t="shared" si="8"/>
        <v>0</v>
      </c>
      <c r="O38" s="291"/>
    </row>
    <row r="39" spans="1:15" x14ac:dyDescent="0.2">
      <c r="A39" s="277">
        <f t="shared" si="4"/>
        <v>41463</v>
      </c>
      <c r="B39" s="293" t="s">
        <v>13</v>
      </c>
      <c r="C39" s="280"/>
      <c r="D39" s="280"/>
      <c r="E39" s="303">
        <f t="shared" si="5"/>
        <v>0</v>
      </c>
      <c r="F39" s="282"/>
      <c r="G39" s="283"/>
      <c r="H39" s="294">
        <f t="shared" si="6"/>
        <v>0</v>
      </c>
      <c r="I39" s="286"/>
      <c r="J39" s="286"/>
      <c r="K39" s="295">
        <f t="shared" si="7"/>
        <v>0</v>
      </c>
      <c r="L39" s="288"/>
      <c r="M39" s="289"/>
      <c r="N39" s="296">
        <f t="shared" si="8"/>
        <v>0</v>
      </c>
      <c r="O39" s="291"/>
    </row>
    <row r="40" spans="1:15" s="98" customFormat="1" x14ac:dyDescent="0.2">
      <c r="A40" s="327">
        <f t="shared" si="4"/>
        <v>41464</v>
      </c>
      <c r="B40" s="345" t="s">
        <v>7</v>
      </c>
      <c r="C40" s="346"/>
      <c r="D40" s="346"/>
      <c r="E40" s="330">
        <f t="shared" si="5"/>
        <v>0</v>
      </c>
      <c r="F40" s="331"/>
      <c r="G40" s="332"/>
      <c r="H40" s="347">
        <f t="shared" si="6"/>
        <v>0</v>
      </c>
      <c r="I40" s="335"/>
      <c r="J40" s="335"/>
      <c r="K40" s="336">
        <f t="shared" si="7"/>
        <v>0</v>
      </c>
      <c r="L40" s="337"/>
      <c r="M40" s="338"/>
      <c r="N40" s="339">
        <f t="shared" si="8"/>
        <v>0</v>
      </c>
      <c r="O40" s="31" t="s">
        <v>44</v>
      </c>
    </row>
    <row r="41" spans="1:15" x14ac:dyDescent="0.2">
      <c r="A41" s="327">
        <f t="shared" si="4"/>
        <v>41465</v>
      </c>
      <c r="B41" s="345" t="s">
        <v>8</v>
      </c>
      <c r="C41" s="346"/>
      <c r="D41" s="346"/>
      <c r="E41" s="341">
        <f t="shared" si="5"/>
        <v>0</v>
      </c>
      <c r="F41" s="331"/>
      <c r="G41" s="332"/>
      <c r="H41" s="348">
        <f t="shared" si="6"/>
        <v>0</v>
      </c>
      <c r="I41" s="335"/>
      <c r="J41" s="335"/>
      <c r="K41" s="343">
        <f t="shared" si="7"/>
        <v>0</v>
      </c>
      <c r="L41" s="337"/>
      <c r="M41" s="338"/>
      <c r="N41" s="344">
        <f t="shared" si="8"/>
        <v>0</v>
      </c>
      <c r="O41" s="31"/>
    </row>
    <row r="42" spans="1:15" x14ac:dyDescent="0.2">
      <c r="A42" s="327">
        <f t="shared" si="4"/>
        <v>41466</v>
      </c>
      <c r="B42" s="345" t="s">
        <v>9</v>
      </c>
      <c r="C42" s="346"/>
      <c r="D42" s="346"/>
      <c r="E42" s="341">
        <f t="shared" si="5"/>
        <v>0</v>
      </c>
      <c r="F42" s="331"/>
      <c r="G42" s="332"/>
      <c r="H42" s="348">
        <f t="shared" si="6"/>
        <v>0</v>
      </c>
      <c r="I42" s="335"/>
      <c r="J42" s="335"/>
      <c r="K42" s="343">
        <f t="shared" si="7"/>
        <v>0</v>
      </c>
      <c r="L42" s="337"/>
      <c r="M42" s="338"/>
      <c r="N42" s="344">
        <f t="shared" si="8"/>
        <v>0</v>
      </c>
      <c r="O42" s="31"/>
    </row>
    <row r="43" spans="1:15" x14ac:dyDescent="0.2">
      <c r="A43" s="327">
        <f t="shared" si="4"/>
        <v>41467</v>
      </c>
      <c r="B43" s="345" t="s">
        <v>10</v>
      </c>
      <c r="C43" s="346"/>
      <c r="D43" s="346"/>
      <c r="E43" s="341">
        <f t="shared" si="5"/>
        <v>0</v>
      </c>
      <c r="F43" s="331"/>
      <c r="G43" s="332"/>
      <c r="H43" s="348">
        <f t="shared" si="6"/>
        <v>0</v>
      </c>
      <c r="I43" s="335"/>
      <c r="J43" s="335"/>
      <c r="K43" s="343">
        <f t="shared" si="7"/>
        <v>0</v>
      </c>
      <c r="L43" s="337"/>
      <c r="M43" s="338"/>
      <c r="N43" s="344">
        <f t="shared" si="8"/>
        <v>0</v>
      </c>
      <c r="O43" s="31"/>
    </row>
    <row r="44" spans="1:15" x14ac:dyDescent="0.2">
      <c r="A44" s="327">
        <f t="shared" si="4"/>
        <v>41468</v>
      </c>
      <c r="B44" s="345" t="s">
        <v>11</v>
      </c>
      <c r="C44" s="346"/>
      <c r="D44" s="346"/>
      <c r="E44" s="341">
        <f t="shared" si="5"/>
        <v>0</v>
      </c>
      <c r="F44" s="331"/>
      <c r="G44" s="332"/>
      <c r="H44" s="348">
        <f t="shared" si="6"/>
        <v>0</v>
      </c>
      <c r="I44" s="335"/>
      <c r="J44" s="335"/>
      <c r="K44" s="343">
        <f t="shared" si="7"/>
        <v>0</v>
      </c>
      <c r="L44" s="337"/>
      <c r="M44" s="338"/>
      <c r="N44" s="344">
        <f t="shared" si="8"/>
        <v>0</v>
      </c>
      <c r="O44" s="31"/>
    </row>
    <row r="45" spans="1:15" x14ac:dyDescent="0.2">
      <c r="A45" s="277">
        <f t="shared" si="4"/>
        <v>41469</v>
      </c>
      <c r="B45" s="293" t="s">
        <v>12</v>
      </c>
      <c r="C45" s="280"/>
      <c r="D45" s="280"/>
      <c r="E45" s="281">
        <f t="shared" si="5"/>
        <v>0</v>
      </c>
      <c r="F45" s="282"/>
      <c r="G45" s="283"/>
      <c r="H45" s="432">
        <f t="shared" si="6"/>
        <v>0</v>
      </c>
      <c r="I45" s="286"/>
      <c r="J45" s="286"/>
      <c r="K45" s="287">
        <f t="shared" si="7"/>
        <v>0</v>
      </c>
      <c r="L45" s="288"/>
      <c r="M45" s="289"/>
      <c r="N45" s="290">
        <f t="shared" si="8"/>
        <v>0</v>
      </c>
      <c r="O45" s="291"/>
    </row>
    <row r="46" spans="1:15" x14ac:dyDescent="0.2">
      <c r="A46" s="277">
        <f t="shared" si="4"/>
        <v>41470</v>
      </c>
      <c r="B46" s="293" t="s">
        <v>13</v>
      </c>
      <c r="C46" s="280"/>
      <c r="D46" s="280"/>
      <c r="E46" s="303">
        <f t="shared" si="5"/>
        <v>0</v>
      </c>
      <c r="F46" s="282"/>
      <c r="G46" s="283"/>
      <c r="H46" s="294">
        <f t="shared" si="6"/>
        <v>0</v>
      </c>
      <c r="I46" s="286"/>
      <c r="J46" s="286"/>
      <c r="K46" s="295">
        <f t="shared" si="7"/>
        <v>0</v>
      </c>
      <c r="L46" s="288"/>
      <c r="M46" s="289"/>
      <c r="N46" s="296">
        <f t="shared" si="8"/>
        <v>0</v>
      </c>
      <c r="O46" s="291"/>
    </row>
    <row r="47" spans="1:15" s="98" customFormat="1" x14ac:dyDescent="0.2">
      <c r="A47" s="327">
        <f t="shared" si="4"/>
        <v>41471</v>
      </c>
      <c r="B47" s="345" t="s">
        <v>7</v>
      </c>
      <c r="C47" s="346"/>
      <c r="D47" s="346"/>
      <c r="E47" s="330">
        <f t="shared" si="5"/>
        <v>0</v>
      </c>
      <c r="F47" s="331"/>
      <c r="G47" s="332"/>
      <c r="H47" s="347">
        <f t="shared" si="6"/>
        <v>0</v>
      </c>
      <c r="I47" s="335"/>
      <c r="J47" s="335"/>
      <c r="K47" s="336">
        <f t="shared" si="7"/>
        <v>0</v>
      </c>
      <c r="L47" s="337"/>
      <c r="M47" s="338"/>
      <c r="N47" s="339">
        <f t="shared" si="8"/>
        <v>0</v>
      </c>
      <c r="O47" s="31" t="s">
        <v>45</v>
      </c>
    </row>
    <row r="48" spans="1:15" x14ac:dyDescent="0.2">
      <c r="A48" s="327">
        <f t="shared" si="4"/>
        <v>41472</v>
      </c>
      <c r="B48" s="345" t="s">
        <v>8</v>
      </c>
      <c r="C48" s="346"/>
      <c r="D48" s="346"/>
      <c r="E48" s="341">
        <f t="shared" si="5"/>
        <v>0</v>
      </c>
      <c r="F48" s="331"/>
      <c r="G48" s="332"/>
      <c r="H48" s="348">
        <f t="shared" si="6"/>
        <v>0</v>
      </c>
      <c r="I48" s="335"/>
      <c r="J48" s="335"/>
      <c r="K48" s="343">
        <f t="shared" si="7"/>
        <v>0</v>
      </c>
      <c r="L48" s="337"/>
      <c r="M48" s="338"/>
      <c r="N48" s="344">
        <f t="shared" si="8"/>
        <v>0</v>
      </c>
      <c r="O48" s="31"/>
    </row>
    <row r="49" spans="1:17" x14ac:dyDescent="0.2">
      <c r="A49" s="327">
        <f t="shared" si="4"/>
        <v>41473</v>
      </c>
      <c r="B49" s="345" t="s">
        <v>9</v>
      </c>
      <c r="C49" s="346"/>
      <c r="D49" s="346"/>
      <c r="E49" s="341">
        <f t="shared" si="5"/>
        <v>0</v>
      </c>
      <c r="F49" s="331"/>
      <c r="G49" s="332"/>
      <c r="H49" s="348">
        <f t="shared" si="6"/>
        <v>0</v>
      </c>
      <c r="I49" s="335"/>
      <c r="J49" s="335"/>
      <c r="K49" s="343">
        <f t="shared" ref="K49:K61" si="9">SUM(J49-I49)</f>
        <v>0</v>
      </c>
      <c r="L49" s="337"/>
      <c r="M49" s="338"/>
      <c r="N49" s="344">
        <f t="shared" si="8"/>
        <v>0</v>
      </c>
      <c r="O49" s="31"/>
    </row>
    <row r="50" spans="1:17" x14ac:dyDescent="0.2">
      <c r="A50" s="327">
        <f t="shared" si="4"/>
        <v>41474</v>
      </c>
      <c r="B50" s="345" t="s">
        <v>10</v>
      </c>
      <c r="C50" s="346"/>
      <c r="D50" s="346"/>
      <c r="E50" s="341">
        <f t="shared" si="5"/>
        <v>0</v>
      </c>
      <c r="F50" s="331"/>
      <c r="G50" s="332"/>
      <c r="H50" s="348">
        <f t="shared" si="6"/>
        <v>0</v>
      </c>
      <c r="I50" s="335"/>
      <c r="J50" s="335"/>
      <c r="K50" s="343">
        <f t="shared" si="9"/>
        <v>0</v>
      </c>
      <c r="L50" s="337"/>
      <c r="M50" s="338"/>
      <c r="N50" s="344">
        <f t="shared" si="8"/>
        <v>0</v>
      </c>
      <c r="O50" s="31"/>
    </row>
    <row r="51" spans="1:17" x14ac:dyDescent="0.2">
      <c r="A51" s="327">
        <f t="shared" si="4"/>
        <v>41475</v>
      </c>
      <c r="B51" s="345" t="s">
        <v>11</v>
      </c>
      <c r="C51" s="346"/>
      <c r="D51" s="346"/>
      <c r="E51" s="341">
        <f t="shared" si="5"/>
        <v>0</v>
      </c>
      <c r="F51" s="331"/>
      <c r="G51" s="332"/>
      <c r="H51" s="348">
        <f t="shared" si="6"/>
        <v>0</v>
      </c>
      <c r="I51" s="335"/>
      <c r="J51" s="335"/>
      <c r="K51" s="343">
        <f t="shared" si="9"/>
        <v>0</v>
      </c>
      <c r="L51" s="337"/>
      <c r="M51" s="338"/>
      <c r="N51" s="344">
        <f t="shared" si="8"/>
        <v>0</v>
      </c>
      <c r="O51" s="31"/>
    </row>
    <row r="52" spans="1:17" x14ac:dyDescent="0.2">
      <c r="A52" s="277">
        <f t="shared" si="4"/>
        <v>41476</v>
      </c>
      <c r="B52" s="293" t="s">
        <v>12</v>
      </c>
      <c r="C52" s="280"/>
      <c r="D52" s="280"/>
      <c r="E52" s="281">
        <f t="shared" si="5"/>
        <v>0</v>
      </c>
      <c r="F52" s="282"/>
      <c r="G52" s="283"/>
      <c r="H52" s="432">
        <f t="shared" si="6"/>
        <v>0</v>
      </c>
      <c r="I52" s="286"/>
      <c r="J52" s="286"/>
      <c r="K52" s="287">
        <f t="shared" si="9"/>
        <v>0</v>
      </c>
      <c r="L52" s="288"/>
      <c r="M52" s="289"/>
      <c r="N52" s="290">
        <f t="shared" si="8"/>
        <v>0</v>
      </c>
      <c r="O52" s="291"/>
    </row>
    <row r="53" spans="1:17" x14ac:dyDescent="0.2">
      <c r="A53" s="277">
        <f t="shared" si="4"/>
        <v>41477</v>
      </c>
      <c r="B53" s="293" t="s">
        <v>13</v>
      </c>
      <c r="C53" s="280"/>
      <c r="D53" s="280"/>
      <c r="E53" s="303">
        <f t="shared" si="5"/>
        <v>0</v>
      </c>
      <c r="F53" s="282"/>
      <c r="G53" s="283"/>
      <c r="H53" s="294">
        <f t="shared" si="6"/>
        <v>0</v>
      </c>
      <c r="I53" s="286"/>
      <c r="J53" s="286"/>
      <c r="K53" s="295">
        <f t="shared" si="9"/>
        <v>0</v>
      </c>
      <c r="L53" s="288"/>
      <c r="M53" s="289"/>
      <c r="N53" s="296">
        <f t="shared" si="8"/>
        <v>0</v>
      </c>
      <c r="O53" s="291"/>
    </row>
    <row r="54" spans="1:17" s="98" customFormat="1" x14ac:dyDescent="0.2">
      <c r="A54" s="327">
        <f t="shared" si="4"/>
        <v>41478</v>
      </c>
      <c r="B54" s="345" t="s">
        <v>7</v>
      </c>
      <c r="C54" s="346"/>
      <c r="D54" s="346"/>
      <c r="E54" s="330">
        <f t="shared" si="5"/>
        <v>0</v>
      </c>
      <c r="F54" s="331"/>
      <c r="G54" s="332"/>
      <c r="H54" s="347">
        <f t="shared" si="6"/>
        <v>0</v>
      </c>
      <c r="I54" s="335"/>
      <c r="J54" s="335"/>
      <c r="K54" s="336">
        <f t="shared" si="9"/>
        <v>0</v>
      </c>
      <c r="L54" s="337"/>
      <c r="M54" s="338"/>
      <c r="N54" s="339">
        <f t="shared" si="8"/>
        <v>0</v>
      </c>
      <c r="O54" s="31" t="s">
        <v>46</v>
      </c>
    </row>
    <row r="55" spans="1:17" x14ac:dyDescent="0.2">
      <c r="A55" s="327">
        <f t="shared" si="4"/>
        <v>41479</v>
      </c>
      <c r="B55" s="345" t="s">
        <v>8</v>
      </c>
      <c r="C55" s="346"/>
      <c r="D55" s="346"/>
      <c r="E55" s="341">
        <f t="shared" si="5"/>
        <v>0</v>
      </c>
      <c r="F55" s="331"/>
      <c r="G55" s="332"/>
      <c r="H55" s="348">
        <f t="shared" si="6"/>
        <v>0</v>
      </c>
      <c r="I55" s="335"/>
      <c r="J55" s="335"/>
      <c r="K55" s="343">
        <f t="shared" si="9"/>
        <v>0</v>
      </c>
      <c r="L55" s="337"/>
      <c r="M55" s="338"/>
      <c r="N55" s="344">
        <f t="shared" si="8"/>
        <v>0</v>
      </c>
      <c r="O55" s="31"/>
      <c r="Q55" s="33"/>
    </row>
    <row r="56" spans="1:17" x14ac:dyDescent="0.2">
      <c r="A56" s="327">
        <f t="shared" si="4"/>
        <v>41480</v>
      </c>
      <c r="B56" s="345" t="s">
        <v>9</v>
      </c>
      <c r="C56" s="346"/>
      <c r="D56" s="346"/>
      <c r="E56" s="341">
        <f t="shared" si="5"/>
        <v>0</v>
      </c>
      <c r="F56" s="331"/>
      <c r="G56" s="332"/>
      <c r="H56" s="348">
        <f t="shared" si="6"/>
        <v>0</v>
      </c>
      <c r="I56" s="335"/>
      <c r="J56" s="335"/>
      <c r="K56" s="343">
        <f t="shared" si="9"/>
        <v>0</v>
      </c>
      <c r="L56" s="337"/>
      <c r="M56" s="338"/>
      <c r="N56" s="344">
        <f t="shared" si="8"/>
        <v>0</v>
      </c>
      <c r="O56" s="31"/>
      <c r="Q56" s="33"/>
    </row>
    <row r="57" spans="1:17" x14ac:dyDescent="0.2">
      <c r="A57" s="327">
        <f t="shared" si="4"/>
        <v>41481</v>
      </c>
      <c r="B57" s="345" t="s">
        <v>10</v>
      </c>
      <c r="C57" s="346"/>
      <c r="D57" s="346"/>
      <c r="E57" s="341">
        <f t="shared" si="5"/>
        <v>0</v>
      </c>
      <c r="F57" s="331"/>
      <c r="G57" s="332"/>
      <c r="H57" s="348">
        <f t="shared" si="6"/>
        <v>0</v>
      </c>
      <c r="I57" s="335"/>
      <c r="J57" s="335"/>
      <c r="K57" s="343">
        <f t="shared" si="9"/>
        <v>0</v>
      </c>
      <c r="L57" s="337"/>
      <c r="M57" s="338"/>
      <c r="N57" s="344">
        <f t="shared" si="8"/>
        <v>0</v>
      </c>
      <c r="O57" s="31"/>
      <c r="Q57" s="33"/>
    </row>
    <row r="58" spans="1:17" x14ac:dyDescent="0.2">
      <c r="A58" s="327">
        <f t="shared" si="4"/>
        <v>41482</v>
      </c>
      <c r="B58" s="345" t="s">
        <v>11</v>
      </c>
      <c r="C58" s="346"/>
      <c r="D58" s="346"/>
      <c r="E58" s="341">
        <f t="shared" si="5"/>
        <v>0</v>
      </c>
      <c r="F58" s="331"/>
      <c r="G58" s="332"/>
      <c r="H58" s="348">
        <f t="shared" si="6"/>
        <v>0</v>
      </c>
      <c r="I58" s="335"/>
      <c r="J58" s="335"/>
      <c r="K58" s="343">
        <f t="shared" si="9"/>
        <v>0</v>
      </c>
      <c r="L58" s="337"/>
      <c r="M58" s="338"/>
      <c r="N58" s="344">
        <f t="shared" si="8"/>
        <v>0</v>
      </c>
      <c r="O58" s="31"/>
    </row>
    <row r="59" spans="1:17" x14ac:dyDescent="0.2">
      <c r="A59" s="277">
        <f t="shared" si="4"/>
        <v>41483</v>
      </c>
      <c r="B59" s="293" t="s">
        <v>12</v>
      </c>
      <c r="C59" s="280"/>
      <c r="D59" s="280"/>
      <c r="E59" s="281">
        <f t="shared" si="5"/>
        <v>0</v>
      </c>
      <c r="F59" s="282"/>
      <c r="G59" s="283"/>
      <c r="H59" s="432">
        <f t="shared" si="6"/>
        <v>0</v>
      </c>
      <c r="I59" s="286"/>
      <c r="J59" s="286"/>
      <c r="K59" s="287">
        <f t="shared" si="9"/>
        <v>0</v>
      </c>
      <c r="L59" s="288"/>
      <c r="M59" s="289"/>
      <c r="N59" s="290">
        <f t="shared" si="8"/>
        <v>0</v>
      </c>
      <c r="O59" s="291"/>
    </row>
    <row r="60" spans="1:17" x14ac:dyDescent="0.2">
      <c r="A60" s="277">
        <f t="shared" si="4"/>
        <v>41484</v>
      </c>
      <c r="B60" s="293" t="s">
        <v>13</v>
      </c>
      <c r="C60" s="280"/>
      <c r="D60" s="280"/>
      <c r="E60" s="303">
        <f t="shared" si="5"/>
        <v>0</v>
      </c>
      <c r="F60" s="282"/>
      <c r="G60" s="283"/>
      <c r="H60" s="294">
        <f t="shared" si="6"/>
        <v>0</v>
      </c>
      <c r="I60" s="286"/>
      <c r="J60" s="286"/>
      <c r="K60" s="295">
        <f t="shared" si="9"/>
        <v>0</v>
      </c>
      <c r="L60" s="288"/>
      <c r="M60" s="289"/>
      <c r="N60" s="296">
        <f t="shared" si="8"/>
        <v>0</v>
      </c>
      <c r="O60" s="291"/>
    </row>
    <row r="61" spans="1:17" x14ac:dyDescent="0.2">
      <c r="A61" s="327">
        <f t="shared" si="4"/>
        <v>41485</v>
      </c>
      <c r="B61" s="345" t="s">
        <v>7</v>
      </c>
      <c r="C61" s="346"/>
      <c r="D61" s="346"/>
      <c r="E61" s="330">
        <f t="shared" si="5"/>
        <v>0</v>
      </c>
      <c r="F61" s="331"/>
      <c r="G61" s="332"/>
      <c r="H61" s="347">
        <f t="shared" si="6"/>
        <v>0</v>
      </c>
      <c r="I61" s="335"/>
      <c r="J61" s="335"/>
      <c r="K61" s="336">
        <f t="shared" si="9"/>
        <v>0</v>
      </c>
      <c r="L61" s="337"/>
      <c r="M61" s="338"/>
      <c r="N61" s="339">
        <f t="shared" si="8"/>
        <v>0</v>
      </c>
      <c r="O61" s="31" t="s">
        <v>47</v>
      </c>
    </row>
    <row r="62" spans="1:17" s="98" customFormat="1" ht="13.5" thickBot="1" x14ac:dyDescent="0.25">
      <c r="A62" s="77"/>
      <c r="B62" s="78"/>
      <c r="C62" s="79"/>
      <c r="D62" s="80"/>
      <c r="E62" s="81"/>
      <c r="F62" s="82"/>
      <c r="G62" s="83"/>
      <c r="H62" s="103"/>
      <c r="I62" s="85"/>
      <c r="J62" s="85"/>
      <c r="K62" s="86"/>
      <c r="L62" s="106"/>
      <c r="M62" s="87"/>
      <c r="N62" s="88"/>
      <c r="O62" s="89"/>
    </row>
    <row r="63" spans="1:17" ht="13.5" thickBot="1" x14ac:dyDescent="0.25"/>
    <row r="64" spans="1:17" x14ac:dyDescent="0.2">
      <c r="A64" s="506" t="s">
        <v>183</v>
      </c>
      <c r="B64" s="507"/>
      <c r="C64" s="507"/>
      <c r="D64" s="507"/>
      <c r="E64" s="507"/>
      <c r="F64" s="507"/>
      <c r="G64" s="221"/>
      <c r="H64" s="221"/>
      <c r="I64" s="507" t="s">
        <v>184</v>
      </c>
      <c r="J64" s="507"/>
      <c r="K64" s="507"/>
      <c r="L64" s="507"/>
      <c r="M64" s="507"/>
      <c r="N64" s="507"/>
      <c r="O64" s="222"/>
    </row>
    <row r="65" spans="1:15" x14ac:dyDescent="0.2">
      <c r="A65" s="224"/>
      <c r="B65" s="33"/>
      <c r="C65" s="33"/>
      <c r="D65" s="33"/>
      <c r="E65" s="33"/>
      <c r="F65" s="33"/>
      <c r="G65" s="33"/>
      <c r="H65" s="33"/>
      <c r="I65" s="33"/>
      <c r="J65" s="33"/>
      <c r="K65" s="33"/>
      <c r="L65" s="33"/>
      <c r="M65" s="33"/>
      <c r="N65" s="33"/>
      <c r="O65" s="223"/>
    </row>
    <row r="66" spans="1:15" x14ac:dyDescent="0.2">
      <c r="A66" s="224"/>
      <c r="B66" s="33"/>
      <c r="C66" s="33"/>
      <c r="D66" s="33"/>
      <c r="E66" s="33"/>
      <c r="F66" s="33"/>
      <c r="G66" s="33"/>
      <c r="H66" s="33"/>
      <c r="I66" s="33"/>
      <c r="J66" s="33"/>
      <c r="K66" s="33"/>
      <c r="L66" s="33"/>
      <c r="M66" s="33"/>
      <c r="N66" s="33"/>
      <c r="O66" s="223"/>
    </row>
    <row r="67" spans="1:15" x14ac:dyDescent="0.2">
      <c r="A67" s="224"/>
      <c r="B67" s="33"/>
      <c r="C67" s="33"/>
      <c r="D67" s="33"/>
      <c r="E67" s="33"/>
      <c r="F67" s="33"/>
      <c r="G67" s="33"/>
      <c r="H67" s="33"/>
      <c r="I67" s="33"/>
      <c r="J67" s="33"/>
      <c r="K67" s="33"/>
      <c r="L67" s="33"/>
      <c r="M67" s="33"/>
      <c r="N67" s="33"/>
      <c r="O67" s="223"/>
    </row>
    <row r="68" spans="1:15" x14ac:dyDescent="0.2">
      <c r="A68" s="224"/>
      <c r="B68" s="33"/>
      <c r="C68" s="33"/>
      <c r="D68" s="33"/>
      <c r="E68" s="33"/>
      <c r="F68" s="33"/>
      <c r="G68" s="33"/>
      <c r="H68" s="33"/>
      <c r="I68" s="33"/>
      <c r="J68" s="33"/>
      <c r="K68" s="33"/>
      <c r="L68" s="33"/>
      <c r="M68" s="33"/>
      <c r="N68" s="33"/>
      <c r="O68" s="223"/>
    </row>
    <row r="69" spans="1:15" x14ac:dyDescent="0.2">
      <c r="A69" s="240"/>
      <c r="B69" s="33"/>
      <c r="C69" s="33"/>
      <c r="D69" s="33"/>
      <c r="E69" s="33"/>
      <c r="F69" s="33"/>
      <c r="G69" s="33"/>
      <c r="H69" s="33"/>
      <c r="I69" s="541"/>
      <c r="J69" s="541"/>
      <c r="K69" s="33"/>
      <c r="L69" s="33"/>
      <c r="M69" s="33"/>
      <c r="N69" s="33"/>
      <c r="O69" s="223"/>
    </row>
    <row r="70" spans="1:15" ht="13.5" thickBot="1" x14ac:dyDescent="0.25">
      <c r="A70" s="225" t="s">
        <v>1</v>
      </c>
      <c r="B70" s="537" t="s">
        <v>185</v>
      </c>
      <c r="C70" s="537"/>
      <c r="D70" s="537"/>
      <c r="E70" s="537"/>
      <c r="F70" s="538"/>
      <c r="G70" s="539"/>
      <c r="H70" s="226"/>
      <c r="I70" s="227" t="s">
        <v>1</v>
      </c>
      <c r="J70" s="537" t="s">
        <v>185</v>
      </c>
      <c r="K70" s="537"/>
      <c r="L70" s="537"/>
      <c r="M70" s="537"/>
      <c r="N70" s="538"/>
      <c r="O70" s="540"/>
    </row>
  </sheetData>
  <sheetProtection algorithmName="SHA-512" hashValue="Y6QCwq3ckuWCqA7tPwdEKIj5UQ9q0GB+oEfwh40EexNUVuY6E8vjyOnSDAp3DDJPcxLcDrRavVUHWJ/mTDl/jw==" saltValue="vpjMW2z4B5dh6kp2jOWbvA==" spinCount="100000" sheet="1" selectLockedCells="1"/>
  <mergeCells count="47">
    <mergeCell ref="B70:G70"/>
    <mergeCell ref="J70:O70"/>
    <mergeCell ref="I69:J69"/>
    <mergeCell ref="A22:O26"/>
    <mergeCell ref="A21:E21"/>
    <mergeCell ref="L28:N28"/>
    <mergeCell ref="A64:F64"/>
    <mergeCell ref="I64:N64"/>
    <mergeCell ref="C28:E28"/>
    <mergeCell ref="F28:H28"/>
    <mergeCell ref="I28:K28"/>
    <mergeCell ref="B13:F13"/>
    <mergeCell ref="M11:N11"/>
    <mergeCell ref="M14:N14"/>
    <mergeCell ref="M13:N13"/>
    <mergeCell ref="M12:N12"/>
    <mergeCell ref="M10:N10"/>
    <mergeCell ref="B18:E18"/>
    <mergeCell ref="M19:N19"/>
    <mergeCell ref="B14:F14"/>
    <mergeCell ref="B19:F19"/>
    <mergeCell ref="B16:F16"/>
    <mergeCell ref="B15:F15"/>
    <mergeCell ref="M16:N16"/>
    <mergeCell ref="K15:L15"/>
    <mergeCell ref="M18:N18"/>
    <mergeCell ref="M15:N15"/>
    <mergeCell ref="B17:F17"/>
    <mergeCell ref="M17:N17"/>
    <mergeCell ref="B10:F10"/>
    <mergeCell ref="B11:F11"/>
    <mergeCell ref="B12:F12"/>
    <mergeCell ref="M1:N1"/>
    <mergeCell ref="M2:N2"/>
    <mergeCell ref="B1:L1"/>
    <mergeCell ref="B2:L2"/>
    <mergeCell ref="M9:N9"/>
    <mergeCell ref="B9:C9"/>
    <mergeCell ref="M8:N8"/>
    <mergeCell ref="E9:F9"/>
    <mergeCell ref="M6:N6"/>
    <mergeCell ref="B4:L4"/>
    <mergeCell ref="M4:N4"/>
    <mergeCell ref="B5:L5"/>
    <mergeCell ref="M5:N5"/>
    <mergeCell ref="E6:F6"/>
    <mergeCell ref="G6:L6"/>
  </mergeCells>
  <phoneticPr fontId="0" type="noConversion"/>
  <pageMargins left="0.19685039370078741" right="0.19685039370078741" top="0.70866141732283472" bottom="0.23622047244094491" header="0.23622047244094491" footer="0.23622047244094491"/>
  <pageSetup paperSize="9" scale="80" orientation="portrait" horizontalDpi="300" verticalDpi="300" r:id="rId1"/>
  <headerFooter alignWithMargins="0">
    <oddHeader>&amp;L&amp;F&amp;C&amp;D&amp;R&amp;A</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1">
    <pageSetUpPr fitToPage="1"/>
  </sheetPr>
  <dimension ref="A1:T70"/>
  <sheetViews>
    <sheetView zoomScale="62" zoomScaleNormal="62" workbookViewId="0">
      <selection activeCell="C31" sqref="C31"/>
    </sheetView>
  </sheetViews>
  <sheetFormatPr baseColWidth="10" defaultColWidth="10.7109375" defaultRowHeight="12.75" x14ac:dyDescent="0.2"/>
  <cols>
    <col min="1" max="1" width="11.5703125" style="35" bestFit="1" customWidth="1"/>
    <col min="2" max="2" width="9.140625" style="35" customWidth="1"/>
    <col min="3" max="5" width="7.42578125" style="35" customWidth="1"/>
    <col min="6" max="6" width="7.7109375" style="35" customWidth="1"/>
    <col min="7" max="14" width="7.42578125" style="35" customWidth="1"/>
    <col min="15" max="15" width="17.5703125" style="35" customWidth="1"/>
    <col min="16" max="16384" width="10.7109375" style="35"/>
  </cols>
  <sheetData>
    <row r="1" spans="1:15" ht="15.75" x14ac:dyDescent="0.25">
      <c r="A1" s="33"/>
      <c r="B1" s="445" t="s">
        <v>67</v>
      </c>
      <c r="C1" s="446"/>
      <c r="D1" s="446"/>
      <c r="E1" s="446"/>
      <c r="F1" s="446"/>
      <c r="G1" s="446"/>
      <c r="H1" s="446"/>
      <c r="I1" s="446"/>
      <c r="J1" s="446"/>
      <c r="K1" s="446"/>
      <c r="L1" s="447"/>
      <c r="M1" s="461">
        <f>SUM((M13+M15)-M16-M2)</f>
        <v>-52.0625</v>
      </c>
      <c r="N1" s="462"/>
      <c r="O1" s="34"/>
    </row>
    <row r="2" spans="1:15" ht="17.25" thickBot="1" x14ac:dyDescent="0.35">
      <c r="A2" s="33"/>
      <c r="B2" s="456" t="s">
        <v>66</v>
      </c>
      <c r="C2" s="457"/>
      <c r="D2" s="457"/>
      <c r="E2" s="457"/>
      <c r="F2" s="457"/>
      <c r="G2" s="457"/>
      <c r="H2" s="457"/>
      <c r="I2" s="457"/>
      <c r="J2" s="457"/>
      <c r="K2" s="457"/>
      <c r="L2" s="458"/>
      <c r="M2" s="459"/>
      <c r="N2" s="460"/>
      <c r="O2" s="34"/>
    </row>
    <row r="3" spans="1:15" ht="10.5" customHeight="1" thickBot="1" x14ac:dyDescent="0.35">
      <c r="A3" s="120"/>
      <c r="B3" s="121"/>
      <c r="C3" s="121"/>
      <c r="D3" s="121"/>
      <c r="E3" s="121"/>
      <c r="F3" s="121"/>
      <c r="G3" s="121"/>
      <c r="H3" s="121"/>
      <c r="I3" s="121"/>
      <c r="J3" s="121"/>
      <c r="K3" s="121"/>
      <c r="L3" s="121"/>
      <c r="M3" s="119"/>
      <c r="N3" s="119"/>
      <c r="O3" s="34"/>
    </row>
    <row r="4" spans="1:15" ht="16.5" x14ac:dyDescent="0.3">
      <c r="B4" s="448" t="str">
        <f>Januar!$B$4</f>
        <v>Sum overtid i år (AML § 10-6) Overføres til neste måned:</v>
      </c>
      <c r="C4" s="449"/>
      <c r="D4" s="449"/>
      <c r="E4" s="449"/>
      <c r="F4" s="449"/>
      <c r="G4" s="449"/>
      <c r="H4" s="449"/>
      <c r="I4" s="449"/>
      <c r="J4" s="449"/>
      <c r="K4" s="449"/>
      <c r="L4" s="449"/>
      <c r="M4" s="463">
        <f>SUM((Juli!M4)+M19)</f>
        <v>0</v>
      </c>
      <c r="N4" s="464"/>
      <c r="O4" s="34"/>
    </row>
    <row r="5" spans="1:15" ht="17.25" thickBot="1" x14ac:dyDescent="0.35">
      <c r="B5" s="450" t="s">
        <v>65</v>
      </c>
      <c r="C5" s="451"/>
      <c r="D5" s="451"/>
      <c r="E5" s="451"/>
      <c r="F5" s="451"/>
      <c r="G5" s="451"/>
      <c r="H5" s="451"/>
      <c r="I5" s="451"/>
      <c r="J5" s="451"/>
      <c r="K5" s="451"/>
      <c r="L5" s="453"/>
      <c r="M5" s="454"/>
      <c r="N5" s="455"/>
      <c r="O5" s="34"/>
    </row>
    <row r="6" spans="1:15" ht="17.25" thickBot="1" x14ac:dyDescent="0.35">
      <c r="B6" s="122" t="s">
        <v>68</v>
      </c>
      <c r="C6" s="118"/>
      <c r="D6" s="118"/>
      <c r="E6" s="565">
        <f>SUM(Juli!M6)</f>
        <v>0</v>
      </c>
      <c r="F6" s="566"/>
      <c r="G6" s="469" t="s">
        <v>69</v>
      </c>
      <c r="H6" s="469"/>
      <c r="I6" s="469"/>
      <c r="J6" s="469"/>
      <c r="K6" s="469"/>
      <c r="L6" s="469"/>
      <c r="M6" s="465">
        <f>SUM(E6+M19-M5)</f>
        <v>0</v>
      </c>
      <c r="N6" s="466"/>
      <c r="O6" s="34"/>
    </row>
    <row r="7" spans="1:15" ht="13.5" thickBot="1" x14ac:dyDescent="0.25"/>
    <row r="8" spans="1:15" ht="13.5" x14ac:dyDescent="0.25">
      <c r="A8" s="36"/>
      <c r="B8" s="125" t="s">
        <v>72</v>
      </c>
      <c r="C8" s="126"/>
      <c r="D8" s="126"/>
      <c r="E8" s="126"/>
      <c r="F8" s="127"/>
      <c r="G8" s="364" t="s">
        <v>0</v>
      </c>
      <c r="H8" s="365" t="s">
        <v>0</v>
      </c>
      <c r="I8" s="365" t="s">
        <v>0</v>
      </c>
      <c r="J8" s="365" t="s">
        <v>0</v>
      </c>
      <c r="K8" s="366" t="s">
        <v>0</v>
      </c>
      <c r="L8" s="365" t="s">
        <v>0</v>
      </c>
      <c r="M8" s="579" t="s">
        <v>17</v>
      </c>
      <c r="N8" s="570"/>
      <c r="O8" s="39"/>
    </row>
    <row r="9" spans="1:15" ht="14.25" thickBot="1" x14ac:dyDescent="0.3">
      <c r="B9" s="572">
        <f>SUM((Juli!B9)+M13+M19)</f>
        <v>0</v>
      </c>
      <c r="C9" s="573"/>
      <c r="D9" s="124"/>
      <c r="E9" s="571">
        <f>SUM(B9-(Januar!O19))</f>
        <v>-78.3125</v>
      </c>
      <c r="F9" s="571"/>
      <c r="G9" s="40">
        <v>31</v>
      </c>
      <c r="H9" s="40">
        <f>G9+1</f>
        <v>32</v>
      </c>
      <c r="I9" s="40">
        <f>H9+1</f>
        <v>33</v>
      </c>
      <c r="J9" s="40">
        <f>I9+1</f>
        <v>34</v>
      </c>
      <c r="K9" s="40">
        <f>J9+1</f>
        <v>35</v>
      </c>
      <c r="L9" s="377"/>
      <c r="M9" s="574" t="s">
        <v>18</v>
      </c>
      <c r="N9" s="575"/>
    </row>
    <row r="10" spans="1:15" x14ac:dyDescent="0.2">
      <c r="B10" s="520" t="s">
        <v>25</v>
      </c>
      <c r="C10" s="521"/>
      <c r="D10" s="521"/>
      <c r="E10" s="521"/>
      <c r="F10" s="521"/>
      <c r="G10" s="42">
        <f>SUM(E31:E36)</f>
        <v>0</v>
      </c>
      <c r="H10" s="107">
        <f>SUM(E37:E43)</f>
        <v>0</v>
      </c>
      <c r="I10" s="107">
        <f>SUM(E44:E50)</f>
        <v>0</v>
      </c>
      <c r="J10" s="107">
        <f>SUM(E51:E57)</f>
        <v>0</v>
      </c>
      <c r="K10" s="108">
        <f>SUM(E58:E61)</f>
        <v>0</v>
      </c>
      <c r="L10" s="215"/>
      <c r="M10" s="478">
        <f>SUM(G10:L10)</f>
        <v>0</v>
      </c>
      <c r="N10" s="479"/>
      <c r="O10" s="45"/>
    </row>
    <row r="11" spans="1:15" x14ac:dyDescent="0.2">
      <c r="B11" s="492" t="s">
        <v>23</v>
      </c>
      <c r="C11" s="493"/>
      <c r="D11" s="493"/>
      <c r="E11" s="493"/>
      <c r="F11" s="494"/>
      <c r="G11" s="42">
        <f>SUM(H31:H36)</f>
        <v>0</v>
      </c>
      <c r="H11" s="43">
        <f>SUM(H37:H43)</f>
        <v>0</v>
      </c>
      <c r="I11" s="43">
        <f>SUM(H44:H50)</f>
        <v>0</v>
      </c>
      <c r="J11" s="43">
        <f>SUM(H51:H57)</f>
        <v>0</v>
      </c>
      <c r="K11" s="44">
        <f>SUM(H58:H61)</f>
        <v>0</v>
      </c>
      <c r="L11" s="215"/>
      <c r="M11" s="478">
        <f>SUM(G11:L11)</f>
        <v>0</v>
      </c>
      <c r="N11" s="479"/>
      <c r="O11" s="45"/>
    </row>
    <row r="12" spans="1:15" x14ac:dyDescent="0.2">
      <c r="B12" s="492" t="str">
        <f>Januar!$B$12</f>
        <v>Fravær i arbeidstiden:</v>
      </c>
      <c r="C12" s="493"/>
      <c r="D12" s="493"/>
      <c r="E12" s="493"/>
      <c r="F12" s="494"/>
      <c r="G12" s="42">
        <f>SUM(K31:K36)</f>
        <v>0</v>
      </c>
      <c r="H12" s="43">
        <f>SUM(K37:K43)</f>
        <v>0</v>
      </c>
      <c r="I12" s="43">
        <f>SUM(K44:K50)</f>
        <v>0</v>
      </c>
      <c r="J12" s="43">
        <f>SUM(K51:K57)</f>
        <v>0</v>
      </c>
      <c r="K12" s="44">
        <f>SUM(K58:K61)</f>
        <v>0</v>
      </c>
      <c r="L12" s="215"/>
      <c r="M12" s="478">
        <f>SUM(G12:L12)</f>
        <v>0</v>
      </c>
      <c r="N12" s="479"/>
      <c r="O12" s="45"/>
    </row>
    <row r="13" spans="1:15" x14ac:dyDescent="0.2">
      <c r="B13" s="508" t="s">
        <v>2</v>
      </c>
      <c r="C13" s="509"/>
      <c r="D13" s="509"/>
      <c r="E13" s="509"/>
      <c r="F13" s="510"/>
      <c r="G13" s="90">
        <f t="shared" ref="G13:K13" si="0">SUM(G10+G11-G12)</f>
        <v>0</v>
      </c>
      <c r="H13" s="91">
        <f t="shared" si="0"/>
        <v>0</v>
      </c>
      <c r="I13" s="91">
        <f>SUM(I10+I11-I12)</f>
        <v>0</v>
      </c>
      <c r="J13" s="91">
        <f>SUM(J10+J11-J12)</f>
        <v>0</v>
      </c>
      <c r="K13" s="104">
        <f t="shared" si="0"/>
        <v>0</v>
      </c>
      <c r="L13" s="215"/>
      <c r="M13" s="563">
        <f>SUM(G13:L13)</f>
        <v>0</v>
      </c>
      <c r="N13" s="564">
        <f>SUM(N10+N11-N12-N16)</f>
        <v>0</v>
      </c>
      <c r="O13" s="45"/>
    </row>
    <row r="14" spans="1:15" x14ac:dyDescent="0.2">
      <c r="B14" s="480" t="s">
        <v>22</v>
      </c>
      <c r="C14" s="481"/>
      <c r="D14" s="481"/>
      <c r="E14" s="481"/>
      <c r="F14" s="482"/>
      <c r="G14" s="42">
        <f t="shared" ref="G14:K14" si="1">SUM(G13-G16)</f>
        <v>-1.25</v>
      </c>
      <c r="H14" s="43">
        <f t="shared" si="1"/>
        <v>-1.5625</v>
      </c>
      <c r="I14" s="43">
        <f t="shared" si="1"/>
        <v>-1.5625</v>
      </c>
      <c r="J14" s="43">
        <f t="shared" si="1"/>
        <v>-1.5625</v>
      </c>
      <c r="K14" s="43">
        <f t="shared" si="1"/>
        <v>-1.25</v>
      </c>
      <c r="L14" s="215"/>
      <c r="M14" s="598">
        <f>SUM(G14:L14)</f>
        <v>-7.1875</v>
      </c>
      <c r="N14" s="484"/>
      <c r="O14" s="45"/>
    </row>
    <row r="15" spans="1:15" x14ac:dyDescent="0.2">
      <c r="B15" s="492" t="s">
        <v>16</v>
      </c>
      <c r="C15" s="493"/>
      <c r="D15" s="493"/>
      <c r="E15" s="493"/>
      <c r="F15" s="591"/>
      <c r="G15" s="47"/>
      <c r="H15" s="47"/>
      <c r="I15" s="47"/>
      <c r="J15" s="47"/>
      <c r="K15" s="485"/>
      <c r="L15" s="486"/>
      <c r="M15" s="636">
        <f>Juli!$M$1</f>
        <v>-44.875</v>
      </c>
      <c r="N15" s="637"/>
      <c r="O15" s="45"/>
    </row>
    <row r="16" spans="1:15" ht="13.5" thickBot="1" x14ac:dyDescent="0.25">
      <c r="B16" s="622" t="s">
        <v>15</v>
      </c>
      <c r="C16" s="623"/>
      <c r="D16" s="623"/>
      <c r="E16" s="623"/>
      <c r="F16" s="624"/>
      <c r="G16" s="91">
        <f t="shared" ref="G16:K16" si="2">G18</f>
        <v>1.25</v>
      </c>
      <c r="H16" s="91">
        <f t="shared" si="2"/>
        <v>1.5625</v>
      </c>
      <c r="I16" s="91">
        <f t="shared" si="2"/>
        <v>1.5625</v>
      </c>
      <c r="J16" s="91">
        <f t="shared" si="2"/>
        <v>1.5625</v>
      </c>
      <c r="K16" s="91">
        <f t="shared" si="2"/>
        <v>1.25</v>
      </c>
      <c r="L16" s="217"/>
      <c r="M16" s="596">
        <f>SUM(G16:L16)</f>
        <v>7.1875</v>
      </c>
      <c r="N16" s="564"/>
      <c r="O16" s="45"/>
    </row>
    <row r="17" spans="1:20" ht="13.5" thickBot="1" x14ac:dyDescent="0.25">
      <c r="A17" s="92"/>
      <c r="B17" s="520" t="str">
        <f>Januar!$B$17</f>
        <v>Antall dager med normal arbeidstid</v>
      </c>
      <c r="C17" s="521"/>
      <c r="D17" s="521"/>
      <c r="E17" s="521"/>
      <c r="F17" s="522"/>
      <c r="G17" s="358">
        <v>4</v>
      </c>
      <c r="H17" s="309">
        <v>5</v>
      </c>
      <c r="I17" s="309">
        <v>5</v>
      </c>
      <c r="J17" s="309">
        <v>5</v>
      </c>
      <c r="K17" s="309">
        <v>4</v>
      </c>
      <c r="L17" s="311"/>
      <c r="M17" s="606">
        <f>SUM(G17:L17)</f>
        <v>23</v>
      </c>
      <c r="N17" s="607"/>
      <c r="O17" s="45"/>
      <c r="Q17" s="33"/>
      <c r="R17" s="33"/>
      <c r="S17" s="33"/>
      <c r="T17" s="33"/>
    </row>
    <row r="18" spans="1:20" ht="13.5" thickBot="1" x14ac:dyDescent="0.25">
      <c r="A18" s="36"/>
      <c r="B18" s="558" t="str">
        <f>Januar!$B$18</f>
        <v>Normal arbeidstid pr dag er timer:</v>
      </c>
      <c r="C18" s="559"/>
      <c r="D18" s="559"/>
      <c r="E18" s="560"/>
      <c r="F18" s="322">
        <f>Januar!$F$18</f>
        <v>0.3125</v>
      </c>
      <c r="G18" s="136">
        <f t="shared" ref="G18:K18" si="3">$F$18*G17</f>
        <v>1.25</v>
      </c>
      <c r="H18" s="136">
        <f t="shared" si="3"/>
        <v>1.5625</v>
      </c>
      <c r="I18" s="136">
        <f t="shared" si="3"/>
        <v>1.5625</v>
      </c>
      <c r="J18" s="136">
        <f t="shared" si="3"/>
        <v>1.5625</v>
      </c>
      <c r="K18" s="136">
        <f t="shared" si="3"/>
        <v>1.25</v>
      </c>
      <c r="L18" s="216"/>
      <c r="M18" s="594"/>
      <c r="N18" s="595"/>
    </row>
    <row r="19" spans="1:20" ht="13.5" thickBot="1" x14ac:dyDescent="0.25">
      <c r="B19" s="525" t="str">
        <f>Juli!$B$19</f>
        <v>Overtid:</v>
      </c>
      <c r="C19" s="526"/>
      <c r="D19" s="526"/>
      <c r="E19" s="526"/>
      <c r="F19" s="602"/>
      <c r="G19" s="135">
        <f>SUM(N31:N36)</f>
        <v>0</v>
      </c>
      <c r="H19" s="135">
        <f>SUM(N37:N43)</f>
        <v>0</v>
      </c>
      <c r="I19" s="135">
        <f>SUM(N44:N50)</f>
        <v>0</v>
      </c>
      <c r="J19" s="135">
        <f>SUM(N51:N57)</f>
        <v>0</v>
      </c>
      <c r="K19" s="135">
        <f>SUM(N58:N61)</f>
        <v>0</v>
      </c>
      <c r="L19" s="219"/>
      <c r="M19" s="634">
        <f>SUM(G19:L19)</f>
        <v>0</v>
      </c>
      <c r="N19" s="635"/>
      <c r="O19" s="49"/>
    </row>
    <row r="20" spans="1:20" x14ac:dyDescent="0.2">
      <c r="B20" s="242"/>
      <c r="C20" s="242"/>
      <c r="D20" s="242"/>
      <c r="E20" s="242"/>
      <c r="F20" s="242"/>
      <c r="G20" s="50"/>
      <c r="H20" s="50"/>
      <c r="I20" s="50"/>
      <c r="J20" s="50"/>
      <c r="K20" s="50"/>
      <c r="L20" s="50"/>
      <c r="M20" s="247"/>
      <c r="N20" s="247"/>
      <c r="O20" s="49"/>
    </row>
    <row r="21" spans="1:20" ht="13.5" thickBot="1" x14ac:dyDescent="0.25">
      <c r="A21" s="495" t="s">
        <v>182</v>
      </c>
      <c r="B21" s="496"/>
      <c r="C21" s="496"/>
      <c r="D21" s="496"/>
      <c r="I21" s="50"/>
      <c r="J21" s="50"/>
      <c r="K21" s="50"/>
      <c r="L21" s="50"/>
      <c r="M21" s="50"/>
      <c r="N21" s="50"/>
      <c r="O21" s="51"/>
    </row>
    <row r="22" spans="1:20" x14ac:dyDescent="0.2">
      <c r="A22" s="625"/>
      <c r="B22" s="626"/>
      <c r="C22" s="626"/>
      <c r="D22" s="626"/>
      <c r="E22" s="626"/>
      <c r="F22" s="626"/>
      <c r="G22" s="626"/>
      <c r="H22" s="626"/>
      <c r="I22" s="626"/>
      <c r="J22" s="626"/>
      <c r="K22" s="626"/>
      <c r="L22" s="626"/>
      <c r="M22" s="626"/>
      <c r="N22" s="626"/>
      <c r="O22" s="627"/>
    </row>
    <row r="23" spans="1:20" x14ac:dyDescent="0.2">
      <c r="A23" s="628"/>
      <c r="B23" s="629"/>
      <c r="C23" s="629"/>
      <c r="D23" s="629"/>
      <c r="E23" s="629"/>
      <c r="F23" s="629"/>
      <c r="G23" s="629"/>
      <c r="H23" s="629"/>
      <c r="I23" s="629"/>
      <c r="J23" s="629"/>
      <c r="K23" s="629"/>
      <c r="L23" s="629"/>
      <c r="M23" s="629"/>
      <c r="N23" s="629"/>
      <c r="O23" s="630"/>
    </row>
    <row r="24" spans="1:20" x14ac:dyDescent="0.2">
      <c r="A24" s="628"/>
      <c r="B24" s="629"/>
      <c r="C24" s="629"/>
      <c r="D24" s="629"/>
      <c r="E24" s="629"/>
      <c r="F24" s="629"/>
      <c r="G24" s="629"/>
      <c r="H24" s="629"/>
      <c r="I24" s="629"/>
      <c r="J24" s="629"/>
      <c r="K24" s="629"/>
      <c r="L24" s="629"/>
      <c r="M24" s="629"/>
      <c r="N24" s="629"/>
      <c r="O24" s="630"/>
    </row>
    <row r="25" spans="1:20" x14ac:dyDescent="0.2">
      <c r="A25" s="628"/>
      <c r="B25" s="629"/>
      <c r="C25" s="629"/>
      <c r="D25" s="629"/>
      <c r="E25" s="629"/>
      <c r="F25" s="629"/>
      <c r="G25" s="629"/>
      <c r="H25" s="629"/>
      <c r="I25" s="629"/>
      <c r="J25" s="629"/>
      <c r="K25" s="629"/>
      <c r="L25" s="629"/>
      <c r="M25" s="629"/>
      <c r="N25" s="629"/>
      <c r="O25" s="630"/>
    </row>
    <row r="26" spans="1:20" ht="13.5" thickBot="1" x14ac:dyDescent="0.25">
      <c r="A26" s="631"/>
      <c r="B26" s="632"/>
      <c r="C26" s="632"/>
      <c r="D26" s="632"/>
      <c r="E26" s="632"/>
      <c r="F26" s="632"/>
      <c r="G26" s="632"/>
      <c r="H26" s="632"/>
      <c r="I26" s="632"/>
      <c r="J26" s="632"/>
      <c r="K26" s="632"/>
      <c r="L26" s="632"/>
      <c r="M26" s="632"/>
      <c r="N26" s="632"/>
      <c r="O26" s="633"/>
    </row>
    <row r="27" spans="1:20" ht="13.5" thickBot="1" x14ac:dyDescent="0.25">
      <c r="A27" s="248"/>
      <c r="B27" s="248"/>
      <c r="C27" s="248"/>
      <c r="D27" s="248"/>
      <c r="E27" s="248"/>
      <c r="F27" s="248"/>
      <c r="G27" s="248"/>
      <c r="H27" s="248"/>
      <c r="I27" s="248"/>
      <c r="J27" s="248"/>
      <c r="K27" s="248"/>
      <c r="L27" s="248"/>
      <c r="M27" s="248"/>
      <c r="N27" s="248"/>
      <c r="O27" s="248"/>
    </row>
    <row r="28" spans="1:20" ht="13.5" x14ac:dyDescent="0.25">
      <c r="A28" s="52"/>
      <c r="B28" s="53"/>
      <c r="C28" s="542" t="s">
        <v>26</v>
      </c>
      <c r="D28" s="543"/>
      <c r="E28" s="544"/>
      <c r="F28" s="532" t="s">
        <v>14</v>
      </c>
      <c r="G28" s="533"/>
      <c r="H28" s="568"/>
      <c r="I28" s="534" t="s">
        <v>73</v>
      </c>
      <c r="J28" s="535"/>
      <c r="K28" s="536"/>
      <c r="L28" s="545" t="str">
        <f>Juli!$L$28</f>
        <v xml:space="preserve">Overtid </v>
      </c>
      <c r="M28" s="546"/>
      <c r="N28" s="547"/>
      <c r="O28" s="54" t="s">
        <v>6</v>
      </c>
    </row>
    <row r="29" spans="1:20" ht="13.5" thickBot="1" x14ac:dyDescent="0.25">
      <c r="A29" s="55" t="s">
        <v>1</v>
      </c>
      <c r="B29" s="56" t="s">
        <v>3</v>
      </c>
      <c r="C29" s="57" t="s">
        <v>4</v>
      </c>
      <c r="D29" s="57" t="s">
        <v>5</v>
      </c>
      <c r="E29" s="57" t="s">
        <v>2</v>
      </c>
      <c r="F29" s="58" t="s">
        <v>4</v>
      </c>
      <c r="G29" s="59" t="s">
        <v>5</v>
      </c>
      <c r="H29" s="60" t="s">
        <v>2</v>
      </c>
      <c r="I29" s="61" t="s">
        <v>5</v>
      </c>
      <c r="J29" s="62" t="s">
        <v>4</v>
      </c>
      <c r="K29" s="63" t="s">
        <v>2</v>
      </c>
      <c r="L29" s="64" t="s">
        <v>4</v>
      </c>
      <c r="M29" s="64" t="s">
        <v>5</v>
      </c>
      <c r="N29" s="64" t="s">
        <v>2</v>
      </c>
      <c r="O29" s="65"/>
    </row>
    <row r="30" spans="1:20" x14ac:dyDescent="0.2">
      <c r="A30" s="66"/>
      <c r="B30" s="67"/>
      <c r="C30" s="68"/>
      <c r="D30" s="69"/>
      <c r="E30" s="70"/>
      <c r="F30" s="68"/>
      <c r="G30" s="69"/>
      <c r="H30" s="70"/>
      <c r="I30" s="73"/>
      <c r="J30" s="73"/>
      <c r="K30" s="74"/>
      <c r="L30" s="68"/>
      <c r="M30" s="69"/>
      <c r="N30" s="70"/>
      <c r="O30" s="220"/>
    </row>
    <row r="31" spans="1:20" x14ac:dyDescent="0.2">
      <c r="A31" s="327">
        <f>Juli!$A$61+1</f>
        <v>41486</v>
      </c>
      <c r="B31" s="345" t="s">
        <v>8</v>
      </c>
      <c r="C31" s="346"/>
      <c r="D31" s="346"/>
      <c r="E31" s="341">
        <f>SUM(D31-C31)</f>
        <v>0</v>
      </c>
      <c r="F31" s="331"/>
      <c r="G31" s="332"/>
      <c r="H31" s="348">
        <f>SUM(G31-F31)</f>
        <v>0</v>
      </c>
      <c r="I31" s="335"/>
      <c r="J31" s="335"/>
      <c r="K31" s="343">
        <f>SUM(J31-I31)</f>
        <v>0</v>
      </c>
      <c r="L31" s="337"/>
      <c r="M31" s="338"/>
      <c r="N31" s="344">
        <f>SUM(M31-L31)</f>
        <v>0</v>
      </c>
      <c r="O31" s="31" t="s">
        <v>47</v>
      </c>
    </row>
    <row r="32" spans="1:20" x14ac:dyDescent="0.2">
      <c r="A32" s="327">
        <f>A31+1</f>
        <v>41487</v>
      </c>
      <c r="B32" s="345" t="s">
        <v>9</v>
      </c>
      <c r="C32" s="346"/>
      <c r="D32" s="346"/>
      <c r="E32" s="341">
        <f t="shared" ref="E32:E61" si="4">SUM(D32-C32)</f>
        <v>0</v>
      </c>
      <c r="F32" s="331"/>
      <c r="G32" s="332"/>
      <c r="H32" s="348">
        <f t="shared" ref="H32:H61" si="5">SUM(G32-F32)</f>
        <v>0</v>
      </c>
      <c r="I32" s="335"/>
      <c r="J32" s="335"/>
      <c r="K32" s="343">
        <f t="shared" ref="K32:K48" si="6">SUM(J32-I32)</f>
        <v>0</v>
      </c>
      <c r="L32" s="337"/>
      <c r="M32" s="338"/>
      <c r="N32" s="344">
        <f t="shared" ref="N32:N61" si="7">SUM(M32-L32)</f>
        <v>0</v>
      </c>
      <c r="O32" s="31"/>
    </row>
    <row r="33" spans="1:15" s="98" customFormat="1" x14ac:dyDescent="0.2">
      <c r="A33" s="327">
        <f t="shared" ref="A33:A61" si="8">A32+1</f>
        <v>41488</v>
      </c>
      <c r="B33" s="345" t="s">
        <v>10</v>
      </c>
      <c r="C33" s="346"/>
      <c r="D33" s="346"/>
      <c r="E33" s="341">
        <f t="shared" si="4"/>
        <v>0</v>
      </c>
      <c r="F33" s="331"/>
      <c r="G33" s="332"/>
      <c r="H33" s="348">
        <f t="shared" si="5"/>
        <v>0</v>
      </c>
      <c r="I33" s="335"/>
      <c r="J33" s="335"/>
      <c r="K33" s="343">
        <f t="shared" si="6"/>
        <v>0</v>
      </c>
      <c r="L33" s="337"/>
      <c r="M33" s="338"/>
      <c r="N33" s="344">
        <f t="shared" si="7"/>
        <v>0</v>
      </c>
      <c r="O33" s="31"/>
    </row>
    <row r="34" spans="1:15" x14ac:dyDescent="0.2">
      <c r="A34" s="327">
        <f t="shared" si="8"/>
        <v>41489</v>
      </c>
      <c r="B34" s="345" t="s">
        <v>11</v>
      </c>
      <c r="C34" s="346"/>
      <c r="D34" s="346"/>
      <c r="E34" s="341">
        <f t="shared" si="4"/>
        <v>0</v>
      </c>
      <c r="F34" s="331"/>
      <c r="G34" s="332"/>
      <c r="H34" s="348">
        <f t="shared" si="5"/>
        <v>0</v>
      </c>
      <c r="I34" s="335"/>
      <c r="J34" s="335"/>
      <c r="K34" s="343">
        <f t="shared" si="6"/>
        <v>0</v>
      </c>
      <c r="L34" s="337"/>
      <c r="M34" s="338"/>
      <c r="N34" s="344">
        <f t="shared" si="7"/>
        <v>0</v>
      </c>
      <c r="O34" s="31"/>
    </row>
    <row r="35" spans="1:15" x14ac:dyDescent="0.2">
      <c r="A35" s="277">
        <f t="shared" si="8"/>
        <v>41490</v>
      </c>
      <c r="B35" s="293" t="s">
        <v>12</v>
      </c>
      <c r="C35" s="324"/>
      <c r="D35" s="324"/>
      <c r="E35" s="281">
        <f t="shared" si="4"/>
        <v>0</v>
      </c>
      <c r="F35" s="282"/>
      <c r="G35" s="283"/>
      <c r="H35" s="432">
        <f t="shared" si="5"/>
        <v>0</v>
      </c>
      <c r="I35" s="286"/>
      <c r="J35" s="286"/>
      <c r="K35" s="287">
        <f t="shared" si="6"/>
        <v>0</v>
      </c>
      <c r="L35" s="288"/>
      <c r="M35" s="289"/>
      <c r="N35" s="290">
        <f t="shared" si="7"/>
        <v>0</v>
      </c>
      <c r="O35" s="291"/>
    </row>
    <row r="36" spans="1:15" x14ac:dyDescent="0.2">
      <c r="A36" s="277">
        <f t="shared" si="8"/>
        <v>41491</v>
      </c>
      <c r="B36" s="293" t="s">
        <v>13</v>
      </c>
      <c r="C36" s="324"/>
      <c r="D36" s="324"/>
      <c r="E36" s="303">
        <f t="shared" si="4"/>
        <v>0</v>
      </c>
      <c r="F36" s="282"/>
      <c r="G36" s="283"/>
      <c r="H36" s="294">
        <f t="shared" si="5"/>
        <v>0</v>
      </c>
      <c r="I36" s="286"/>
      <c r="J36" s="286"/>
      <c r="K36" s="295">
        <f t="shared" si="6"/>
        <v>0</v>
      </c>
      <c r="L36" s="288"/>
      <c r="M36" s="289"/>
      <c r="N36" s="296">
        <f t="shared" si="7"/>
        <v>0</v>
      </c>
      <c r="O36" s="291"/>
    </row>
    <row r="37" spans="1:15" x14ac:dyDescent="0.2">
      <c r="A37" s="327">
        <f t="shared" si="8"/>
        <v>41492</v>
      </c>
      <c r="B37" s="345" t="s">
        <v>7</v>
      </c>
      <c r="C37" s="346"/>
      <c r="D37" s="346"/>
      <c r="E37" s="330">
        <f>SUM(D37-C37)</f>
        <v>0</v>
      </c>
      <c r="F37" s="331"/>
      <c r="G37" s="332"/>
      <c r="H37" s="347">
        <f>SUM(G37-F37)</f>
        <v>0</v>
      </c>
      <c r="I37" s="335"/>
      <c r="J37" s="335"/>
      <c r="K37" s="336">
        <f>SUM(J37-I37)</f>
        <v>0</v>
      </c>
      <c r="L37" s="337"/>
      <c r="M37" s="338"/>
      <c r="N37" s="339">
        <f>SUM(M37-L37)</f>
        <v>0</v>
      </c>
      <c r="O37" s="31" t="s">
        <v>48</v>
      </c>
    </row>
    <row r="38" spans="1:15" x14ac:dyDescent="0.2">
      <c r="A38" s="327">
        <f t="shared" si="8"/>
        <v>41493</v>
      </c>
      <c r="B38" s="345" t="s">
        <v>8</v>
      </c>
      <c r="C38" s="346"/>
      <c r="D38" s="346"/>
      <c r="E38" s="341">
        <f t="shared" si="4"/>
        <v>0</v>
      </c>
      <c r="F38" s="331"/>
      <c r="G38" s="332"/>
      <c r="H38" s="348">
        <f t="shared" si="5"/>
        <v>0</v>
      </c>
      <c r="I38" s="335"/>
      <c r="J38" s="335"/>
      <c r="K38" s="343">
        <f t="shared" si="6"/>
        <v>0</v>
      </c>
      <c r="L38" s="337"/>
      <c r="M38" s="338"/>
      <c r="N38" s="344">
        <f t="shared" si="7"/>
        <v>0</v>
      </c>
      <c r="O38" s="31"/>
    </row>
    <row r="39" spans="1:15" x14ac:dyDescent="0.2">
      <c r="A39" s="327">
        <f t="shared" si="8"/>
        <v>41494</v>
      </c>
      <c r="B39" s="345" t="s">
        <v>9</v>
      </c>
      <c r="C39" s="346"/>
      <c r="D39" s="346"/>
      <c r="E39" s="341">
        <f t="shared" si="4"/>
        <v>0</v>
      </c>
      <c r="F39" s="331"/>
      <c r="G39" s="332"/>
      <c r="H39" s="348">
        <f t="shared" si="5"/>
        <v>0</v>
      </c>
      <c r="I39" s="335"/>
      <c r="J39" s="335"/>
      <c r="K39" s="343">
        <f t="shared" si="6"/>
        <v>0</v>
      </c>
      <c r="L39" s="337"/>
      <c r="M39" s="338"/>
      <c r="N39" s="344">
        <f t="shared" si="7"/>
        <v>0</v>
      </c>
      <c r="O39" s="31"/>
    </row>
    <row r="40" spans="1:15" s="98" customFormat="1" x14ac:dyDescent="0.2">
      <c r="A40" s="327">
        <f t="shared" si="8"/>
        <v>41495</v>
      </c>
      <c r="B40" s="345" t="s">
        <v>10</v>
      </c>
      <c r="C40" s="346"/>
      <c r="D40" s="346"/>
      <c r="E40" s="341">
        <f t="shared" si="4"/>
        <v>0</v>
      </c>
      <c r="F40" s="331"/>
      <c r="G40" s="332"/>
      <c r="H40" s="348">
        <f t="shared" si="5"/>
        <v>0</v>
      </c>
      <c r="I40" s="335"/>
      <c r="J40" s="335"/>
      <c r="K40" s="343">
        <f t="shared" si="6"/>
        <v>0</v>
      </c>
      <c r="L40" s="337"/>
      <c r="M40" s="338"/>
      <c r="N40" s="344">
        <f t="shared" si="7"/>
        <v>0</v>
      </c>
      <c r="O40" s="31"/>
    </row>
    <row r="41" spans="1:15" x14ac:dyDescent="0.2">
      <c r="A41" s="327">
        <f t="shared" si="8"/>
        <v>41496</v>
      </c>
      <c r="B41" s="345" t="s">
        <v>11</v>
      </c>
      <c r="C41" s="346"/>
      <c r="D41" s="346"/>
      <c r="E41" s="341">
        <f t="shared" si="4"/>
        <v>0</v>
      </c>
      <c r="F41" s="331"/>
      <c r="G41" s="332"/>
      <c r="H41" s="348">
        <f t="shared" si="5"/>
        <v>0</v>
      </c>
      <c r="I41" s="335"/>
      <c r="J41" s="335"/>
      <c r="K41" s="343">
        <f t="shared" si="6"/>
        <v>0</v>
      </c>
      <c r="L41" s="337"/>
      <c r="M41" s="338"/>
      <c r="N41" s="344">
        <f t="shared" si="7"/>
        <v>0</v>
      </c>
      <c r="O41" s="31"/>
    </row>
    <row r="42" spans="1:15" x14ac:dyDescent="0.2">
      <c r="A42" s="277">
        <f t="shared" si="8"/>
        <v>41497</v>
      </c>
      <c r="B42" s="293" t="s">
        <v>12</v>
      </c>
      <c r="C42" s="324"/>
      <c r="D42" s="324"/>
      <c r="E42" s="281">
        <f t="shared" si="4"/>
        <v>0</v>
      </c>
      <c r="F42" s="282"/>
      <c r="G42" s="283"/>
      <c r="H42" s="432">
        <f t="shared" si="5"/>
        <v>0</v>
      </c>
      <c r="I42" s="286"/>
      <c r="J42" s="286"/>
      <c r="K42" s="287">
        <f t="shared" si="6"/>
        <v>0</v>
      </c>
      <c r="L42" s="288"/>
      <c r="M42" s="289"/>
      <c r="N42" s="290">
        <f t="shared" si="7"/>
        <v>0</v>
      </c>
      <c r="O42" s="291"/>
    </row>
    <row r="43" spans="1:15" x14ac:dyDescent="0.2">
      <c r="A43" s="277">
        <f t="shared" si="8"/>
        <v>41498</v>
      </c>
      <c r="B43" s="293" t="s">
        <v>13</v>
      </c>
      <c r="C43" s="324"/>
      <c r="D43" s="324"/>
      <c r="E43" s="303">
        <f>SUM(D43-C43)</f>
        <v>0</v>
      </c>
      <c r="F43" s="282"/>
      <c r="G43" s="283"/>
      <c r="H43" s="294">
        <f>SUM(G43-F43)</f>
        <v>0</v>
      </c>
      <c r="I43" s="286"/>
      <c r="J43" s="286"/>
      <c r="K43" s="295">
        <f>SUM(J43-I43)</f>
        <v>0</v>
      </c>
      <c r="L43" s="288"/>
      <c r="M43" s="289"/>
      <c r="N43" s="296">
        <f>SUM(M43-L43)</f>
        <v>0</v>
      </c>
      <c r="O43" s="291"/>
    </row>
    <row r="44" spans="1:15" x14ac:dyDescent="0.2">
      <c r="A44" s="327">
        <f t="shared" si="8"/>
        <v>41499</v>
      </c>
      <c r="B44" s="345" t="s">
        <v>7</v>
      </c>
      <c r="C44" s="346"/>
      <c r="D44" s="346"/>
      <c r="E44" s="330">
        <f>SUM(D44-C44)</f>
        <v>0</v>
      </c>
      <c r="F44" s="331"/>
      <c r="G44" s="332"/>
      <c r="H44" s="347">
        <f>SUM(G44-F44)</f>
        <v>0</v>
      </c>
      <c r="I44" s="335"/>
      <c r="J44" s="335"/>
      <c r="K44" s="336">
        <f>SUM(J44-I44)</f>
        <v>0</v>
      </c>
      <c r="L44" s="337"/>
      <c r="M44" s="338"/>
      <c r="N44" s="339">
        <f>SUM(M44-L44)</f>
        <v>0</v>
      </c>
      <c r="O44" s="31" t="s">
        <v>49</v>
      </c>
    </row>
    <row r="45" spans="1:15" x14ac:dyDescent="0.2">
      <c r="A45" s="327">
        <f t="shared" si="8"/>
        <v>41500</v>
      </c>
      <c r="B45" s="345" t="s">
        <v>8</v>
      </c>
      <c r="C45" s="346"/>
      <c r="D45" s="346"/>
      <c r="E45" s="341">
        <f t="shared" si="4"/>
        <v>0</v>
      </c>
      <c r="F45" s="331"/>
      <c r="G45" s="332"/>
      <c r="H45" s="348">
        <f t="shared" si="5"/>
        <v>0</v>
      </c>
      <c r="I45" s="335"/>
      <c r="J45" s="335"/>
      <c r="K45" s="343">
        <f t="shared" si="6"/>
        <v>0</v>
      </c>
      <c r="L45" s="337"/>
      <c r="M45" s="338"/>
      <c r="N45" s="344">
        <f t="shared" si="7"/>
        <v>0</v>
      </c>
      <c r="O45" s="31"/>
    </row>
    <row r="46" spans="1:15" x14ac:dyDescent="0.2">
      <c r="A46" s="327">
        <f t="shared" si="8"/>
        <v>41501</v>
      </c>
      <c r="B46" s="345" t="s">
        <v>9</v>
      </c>
      <c r="C46" s="346"/>
      <c r="D46" s="346"/>
      <c r="E46" s="341">
        <f t="shared" si="4"/>
        <v>0</v>
      </c>
      <c r="F46" s="331"/>
      <c r="G46" s="332"/>
      <c r="H46" s="348">
        <f t="shared" si="5"/>
        <v>0</v>
      </c>
      <c r="I46" s="335"/>
      <c r="J46" s="335"/>
      <c r="K46" s="343">
        <f t="shared" si="6"/>
        <v>0</v>
      </c>
      <c r="L46" s="337"/>
      <c r="M46" s="338"/>
      <c r="N46" s="344">
        <f t="shared" si="7"/>
        <v>0</v>
      </c>
      <c r="O46" s="31"/>
    </row>
    <row r="47" spans="1:15" s="98" customFormat="1" x14ac:dyDescent="0.2">
      <c r="A47" s="327">
        <f t="shared" si="8"/>
        <v>41502</v>
      </c>
      <c r="B47" s="345" t="s">
        <v>10</v>
      </c>
      <c r="C47" s="346"/>
      <c r="D47" s="346"/>
      <c r="E47" s="341">
        <f t="shared" si="4"/>
        <v>0</v>
      </c>
      <c r="F47" s="331"/>
      <c r="G47" s="332"/>
      <c r="H47" s="348">
        <f t="shared" si="5"/>
        <v>0</v>
      </c>
      <c r="I47" s="335"/>
      <c r="J47" s="335"/>
      <c r="K47" s="343">
        <f t="shared" si="6"/>
        <v>0</v>
      </c>
      <c r="L47" s="337"/>
      <c r="M47" s="338"/>
      <c r="N47" s="344">
        <f t="shared" si="7"/>
        <v>0</v>
      </c>
      <c r="O47" s="31"/>
    </row>
    <row r="48" spans="1:15" x14ac:dyDescent="0.2">
      <c r="A48" s="327">
        <f t="shared" si="8"/>
        <v>41503</v>
      </c>
      <c r="B48" s="345" t="s">
        <v>11</v>
      </c>
      <c r="C48" s="346"/>
      <c r="D48" s="346"/>
      <c r="E48" s="341">
        <f t="shared" si="4"/>
        <v>0</v>
      </c>
      <c r="F48" s="331"/>
      <c r="G48" s="332"/>
      <c r="H48" s="348">
        <f t="shared" si="5"/>
        <v>0</v>
      </c>
      <c r="I48" s="335"/>
      <c r="J48" s="335"/>
      <c r="K48" s="343">
        <f t="shared" si="6"/>
        <v>0</v>
      </c>
      <c r="L48" s="337"/>
      <c r="M48" s="338"/>
      <c r="N48" s="344">
        <f t="shared" si="7"/>
        <v>0</v>
      </c>
      <c r="O48" s="31"/>
    </row>
    <row r="49" spans="1:17" x14ac:dyDescent="0.2">
      <c r="A49" s="277">
        <f t="shared" si="8"/>
        <v>41504</v>
      </c>
      <c r="B49" s="293" t="s">
        <v>12</v>
      </c>
      <c r="C49" s="324"/>
      <c r="D49" s="324"/>
      <c r="E49" s="281">
        <f t="shared" si="4"/>
        <v>0</v>
      </c>
      <c r="F49" s="282"/>
      <c r="G49" s="283"/>
      <c r="H49" s="432">
        <f t="shared" si="5"/>
        <v>0</v>
      </c>
      <c r="I49" s="286"/>
      <c r="J49" s="286"/>
      <c r="K49" s="287">
        <f t="shared" ref="K49:K61" si="9">SUM(J49-I49)</f>
        <v>0</v>
      </c>
      <c r="L49" s="288"/>
      <c r="M49" s="289"/>
      <c r="N49" s="290">
        <f t="shared" si="7"/>
        <v>0</v>
      </c>
      <c r="O49" s="291"/>
    </row>
    <row r="50" spans="1:17" x14ac:dyDescent="0.2">
      <c r="A50" s="277">
        <f t="shared" si="8"/>
        <v>41505</v>
      </c>
      <c r="B50" s="293" t="s">
        <v>13</v>
      </c>
      <c r="C50" s="324"/>
      <c r="D50" s="324"/>
      <c r="E50" s="303">
        <f>SUM(D50-C50)</f>
        <v>0</v>
      </c>
      <c r="F50" s="282"/>
      <c r="G50" s="283"/>
      <c r="H50" s="294">
        <f>SUM(G50-F50)</f>
        <v>0</v>
      </c>
      <c r="I50" s="286"/>
      <c r="J50" s="286"/>
      <c r="K50" s="295">
        <f t="shared" si="9"/>
        <v>0</v>
      </c>
      <c r="L50" s="288"/>
      <c r="M50" s="289"/>
      <c r="N50" s="296">
        <f>SUM(M50-L50)</f>
        <v>0</v>
      </c>
      <c r="O50" s="291"/>
    </row>
    <row r="51" spans="1:17" x14ac:dyDescent="0.2">
      <c r="A51" s="327">
        <f t="shared" si="8"/>
        <v>41506</v>
      </c>
      <c r="B51" s="345" t="s">
        <v>7</v>
      </c>
      <c r="C51" s="346"/>
      <c r="D51" s="346"/>
      <c r="E51" s="330">
        <f>SUM(D51-C51)</f>
        <v>0</v>
      </c>
      <c r="F51" s="331"/>
      <c r="G51" s="332"/>
      <c r="H51" s="347">
        <f>SUM(G51-F51)</f>
        <v>0</v>
      </c>
      <c r="I51" s="335"/>
      <c r="J51" s="335"/>
      <c r="K51" s="336">
        <f t="shared" si="9"/>
        <v>0</v>
      </c>
      <c r="L51" s="337"/>
      <c r="M51" s="338"/>
      <c r="N51" s="339">
        <f>SUM(M51-L51)</f>
        <v>0</v>
      </c>
      <c r="O51" s="31" t="s">
        <v>50</v>
      </c>
    </row>
    <row r="52" spans="1:17" x14ac:dyDescent="0.2">
      <c r="A52" s="327">
        <f t="shared" si="8"/>
        <v>41507</v>
      </c>
      <c r="B52" s="345" t="s">
        <v>8</v>
      </c>
      <c r="C52" s="346"/>
      <c r="D52" s="346"/>
      <c r="E52" s="341">
        <f t="shared" si="4"/>
        <v>0</v>
      </c>
      <c r="F52" s="331"/>
      <c r="G52" s="332"/>
      <c r="H52" s="348">
        <f t="shared" si="5"/>
        <v>0</v>
      </c>
      <c r="I52" s="335"/>
      <c r="J52" s="335"/>
      <c r="K52" s="343">
        <f t="shared" si="9"/>
        <v>0</v>
      </c>
      <c r="L52" s="337"/>
      <c r="M52" s="338"/>
      <c r="N52" s="344">
        <f t="shared" si="7"/>
        <v>0</v>
      </c>
      <c r="O52" s="31"/>
    </row>
    <row r="53" spans="1:17" x14ac:dyDescent="0.2">
      <c r="A53" s="327">
        <f t="shared" si="8"/>
        <v>41508</v>
      </c>
      <c r="B53" s="345" t="s">
        <v>9</v>
      </c>
      <c r="C53" s="346"/>
      <c r="D53" s="346"/>
      <c r="E53" s="341">
        <f t="shared" si="4"/>
        <v>0</v>
      </c>
      <c r="F53" s="331"/>
      <c r="G53" s="332"/>
      <c r="H53" s="348">
        <f t="shared" si="5"/>
        <v>0</v>
      </c>
      <c r="I53" s="335"/>
      <c r="J53" s="335"/>
      <c r="K53" s="343">
        <f t="shared" si="9"/>
        <v>0</v>
      </c>
      <c r="L53" s="337"/>
      <c r="M53" s="338"/>
      <c r="N53" s="344">
        <f t="shared" si="7"/>
        <v>0</v>
      </c>
      <c r="O53" s="31"/>
    </row>
    <row r="54" spans="1:17" s="98" customFormat="1" x14ac:dyDescent="0.2">
      <c r="A54" s="327">
        <f t="shared" si="8"/>
        <v>41509</v>
      </c>
      <c r="B54" s="345" t="s">
        <v>10</v>
      </c>
      <c r="C54" s="346"/>
      <c r="D54" s="346"/>
      <c r="E54" s="341">
        <f t="shared" si="4"/>
        <v>0</v>
      </c>
      <c r="F54" s="331"/>
      <c r="G54" s="332"/>
      <c r="H54" s="348">
        <f t="shared" si="5"/>
        <v>0</v>
      </c>
      <c r="I54" s="335"/>
      <c r="J54" s="335"/>
      <c r="K54" s="343">
        <f t="shared" si="9"/>
        <v>0</v>
      </c>
      <c r="L54" s="337"/>
      <c r="M54" s="338"/>
      <c r="N54" s="344">
        <f t="shared" si="7"/>
        <v>0</v>
      </c>
      <c r="O54" s="31"/>
    </row>
    <row r="55" spans="1:17" x14ac:dyDescent="0.2">
      <c r="A55" s="327">
        <f t="shared" si="8"/>
        <v>41510</v>
      </c>
      <c r="B55" s="345" t="s">
        <v>11</v>
      </c>
      <c r="C55" s="346"/>
      <c r="D55" s="346"/>
      <c r="E55" s="341">
        <f t="shared" si="4"/>
        <v>0</v>
      </c>
      <c r="F55" s="331"/>
      <c r="G55" s="332"/>
      <c r="H55" s="348">
        <f t="shared" si="5"/>
        <v>0</v>
      </c>
      <c r="I55" s="335"/>
      <c r="J55" s="335"/>
      <c r="K55" s="343">
        <f t="shared" si="9"/>
        <v>0</v>
      </c>
      <c r="L55" s="337"/>
      <c r="M55" s="338"/>
      <c r="N55" s="344">
        <f t="shared" si="7"/>
        <v>0</v>
      </c>
      <c r="O55" s="31"/>
      <c r="Q55" s="33"/>
    </row>
    <row r="56" spans="1:17" x14ac:dyDescent="0.2">
      <c r="A56" s="277">
        <f t="shared" si="8"/>
        <v>41511</v>
      </c>
      <c r="B56" s="293" t="s">
        <v>12</v>
      </c>
      <c r="C56" s="324"/>
      <c r="D56" s="324"/>
      <c r="E56" s="281">
        <f t="shared" si="4"/>
        <v>0</v>
      </c>
      <c r="F56" s="282"/>
      <c r="G56" s="283"/>
      <c r="H56" s="432">
        <f t="shared" si="5"/>
        <v>0</v>
      </c>
      <c r="I56" s="286"/>
      <c r="J56" s="286"/>
      <c r="K56" s="287">
        <f t="shared" si="9"/>
        <v>0</v>
      </c>
      <c r="L56" s="288"/>
      <c r="M56" s="289"/>
      <c r="N56" s="290">
        <f t="shared" si="7"/>
        <v>0</v>
      </c>
      <c r="O56" s="291"/>
      <c r="Q56" s="33"/>
    </row>
    <row r="57" spans="1:17" x14ac:dyDescent="0.2">
      <c r="A57" s="277">
        <f t="shared" si="8"/>
        <v>41512</v>
      </c>
      <c r="B57" s="293" t="s">
        <v>13</v>
      </c>
      <c r="C57" s="324"/>
      <c r="D57" s="324"/>
      <c r="E57" s="303">
        <f>SUM(D57-C57)</f>
        <v>0</v>
      </c>
      <c r="F57" s="282"/>
      <c r="G57" s="283"/>
      <c r="H57" s="294">
        <f>SUM(G57-F57)</f>
        <v>0</v>
      </c>
      <c r="I57" s="286"/>
      <c r="J57" s="286"/>
      <c r="K57" s="295">
        <f t="shared" si="9"/>
        <v>0</v>
      </c>
      <c r="L57" s="288"/>
      <c r="M57" s="289"/>
      <c r="N57" s="296">
        <f>SUM(M57-L57)</f>
        <v>0</v>
      </c>
      <c r="O57" s="291"/>
    </row>
    <row r="58" spans="1:17" x14ac:dyDescent="0.2">
      <c r="A58" s="327">
        <f t="shared" si="8"/>
        <v>41513</v>
      </c>
      <c r="B58" s="345" t="s">
        <v>7</v>
      </c>
      <c r="C58" s="346"/>
      <c r="D58" s="346"/>
      <c r="E58" s="330">
        <f>SUM(D58-C58)</f>
        <v>0</v>
      </c>
      <c r="F58" s="331"/>
      <c r="G58" s="332"/>
      <c r="H58" s="347">
        <f>SUM(G58-F58)</f>
        <v>0</v>
      </c>
      <c r="I58" s="335"/>
      <c r="J58" s="335"/>
      <c r="K58" s="336">
        <f t="shared" si="9"/>
        <v>0</v>
      </c>
      <c r="L58" s="337"/>
      <c r="M58" s="338"/>
      <c r="N58" s="339">
        <f>SUM(M58-L58)</f>
        <v>0</v>
      </c>
      <c r="O58" s="31" t="s">
        <v>51</v>
      </c>
    </row>
    <row r="59" spans="1:17" x14ac:dyDescent="0.2">
      <c r="A59" s="327">
        <f t="shared" si="8"/>
        <v>41514</v>
      </c>
      <c r="B59" s="345" t="s">
        <v>8</v>
      </c>
      <c r="C59" s="346"/>
      <c r="D59" s="346"/>
      <c r="E59" s="341">
        <f t="shared" si="4"/>
        <v>0</v>
      </c>
      <c r="F59" s="331"/>
      <c r="G59" s="332"/>
      <c r="H59" s="348">
        <f t="shared" si="5"/>
        <v>0</v>
      </c>
      <c r="I59" s="335"/>
      <c r="J59" s="335"/>
      <c r="K59" s="343">
        <f t="shared" si="9"/>
        <v>0</v>
      </c>
      <c r="L59" s="337"/>
      <c r="M59" s="338"/>
      <c r="N59" s="344">
        <f t="shared" si="7"/>
        <v>0</v>
      </c>
      <c r="O59" s="31"/>
    </row>
    <row r="60" spans="1:17" x14ac:dyDescent="0.2">
      <c r="A60" s="327">
        <f t="shared" si="8"/>
        <v>41515</v>
      </c>
      <c r="B60" s="345" t="s">
        <v>9</v>
      </c>
      <c r="C60" s="346"/>
      <c r="D60" s="346"/>
      <c r="E60" s="341">
        <f t="shared" si="4"/>
        <v>0</v>
      </c>
      <c r="F60" s="331"/>
      <c r="G60" s="332"/>
      <c r="H60" s="348">
        <f t="shared" si="5"/>
        <v>0</v>
      </c>
      <c r="I60" s="335"/>
      <c r="J60" s="335"/>
      <c r="K60" s="343">
        <f t="shared" si="9"/>
        <v>0</v>
      </c>
      <c r="L60" s="337"/>
      <c r="M60" s="338"/>
      <c r="N60" s="344">
        <f t="shared" si="7"/>
        <v>0</v>
      </c>
      <c r="O60" s="31"/>
    </row>
    <row r="61" spans="1:17" x14ac:dyDescent="0.2">
      <c r="A61" s="327">
        <f t="shared" si="8"/>
        <v>41516</v>
      </c>
      <c r="B61" s="345" t="s">
        <v>10</v>
      </c>
      <c r="C61" s="346"/>
      <c r="D61" s="346"/>
      <c r="E61" s="341">
        <f t="shared" si="4"/>
        <v>0</v>
      </c>
      <c r="F61" s="331"/>
      <c r="G61" s="332"/>
      <c r="H61" s="348">
        <f t="shared" si="5"/>
        <v>0</v>
      </c>
      <c r="I61" s="335"/>
      <c r="J61" s="335"/>
      <c r="K61" s="343">
        <f t="shared" si="9"/>
        <v>0</v>
      </c>
      <c r="L61" s="337"/>
      <c r="M61" s="338"/>
      <c r="N61" s="344">
        <f t="shared" si="7"/>
        <v>0</v>
      </c>
      <c r="O61" s="31"/>
    </row>
    <row r="62" spans="1:17" s="98" customFormat="1" ht="13.5" thickBot="1" x14ac:dyDescent="0.25">
      <c r="A62" s="77"/>
      <c r="B62" s="78"/>
      <c r="C62" s="79"/>
      <c r="D62" s="80"/>
      <c r="E62" s="81"/>
      <c r="F62" s="82"/>
      <c r="G62" s="83"/>
      <c r="H62" s="103"/>
      <c r="I62" s="85"/>
      <c r="J62" s="85"/>
      <c r="K62" s="86"/>
      <c r="L62" s="106"/>
      <c r="M62" s="87"/>
      <c r="N62" s="88"/>
      <c r="O62" s="89"/>
    </row>
    <row r="63" spans="1:17" ht="13.5" thickBot="1" x14ac:dyDescent="0.25"/>
    <row r="64" spans="1:17" x14ac:dyDescent="0.2">
      <c r="A64" s="506" t="s">
        <v>183</v>
      </c>
      <c r="B64" s="507"/>
      <c r="C64" s="507"/>
      <c r="D64" s="507"/>
      <c r="E64" s="507"/>
      <c r="F64" s="507"/>
      <c r="G64" s="221"/>
      <c r="H64" s="221"/>
      <c r="I64" s="507" t="s">
        <v>184</v>
      </c>
      <c r="J64" s="507"/>
      <c r="K64" s="507"/>
      <c r="L64" s="507"/>
      <c r="M64" s="507"/>
      <c r="N64" s="507"/>
      <c r="O64" s="222"/>
    </row>
    <row r="65" spans="1:15" x14ac:dyDescent="0.2">
      <c r="A65" s="224"/>
      <c r="B65" s="33"/>
      <c r="C65" s="33"/>
      <c r="D65" s="33"/>
      <c r="E65" s="33"/>
      <c r="F65" s="33"/>
      <c r="G65" s="33"/>
      <c r="H65" s="33"/>
      <c r="I65" s="33"/>
      <c r="J65" s="33"/>
      <c r="K65" s="33"/>
      <c r="L65" s="33"/>
      <c r="M65" s="33"/>
      <c r="N65" s="33"/>
      <c r="O65" s="223"/>
    </row>
    <row r="66" spans="1:15" x14ac:dyDescent="0.2">
      <c r="A66" s="224"/>
      <c r="B66" s="33"/>
      <c r="C66" s="33"/>
      <c r="D66" s="33"/>
      <c r="E66" s="33"/>
      <c r="F66" s="33"/>
      <c r="G66" s="33"/>
      <c r="H66" s="33"/>
      <c r="I66" s="33"/>
      <c r="J66" s="33"/>
      <c r="K66" s="33"/>
      <c r="L66" s="33"/>
      <c r="M66" s="33"/>
      <c r="N66" s="33"/>
      <c r="O66" s="223"/>
    </row>
    <row r="67" spans="1:15" x14ac:dyDescent="0.2">
      <c r="A67" s="224"/>
      <c r="B67" s="33"/>
      <c r="C67" s="33"/>
      <c r="D67" s="33"/>
      <c r="E67" s="33"/>
      <c r="F67" s="33"/>
      <c r="G67" s="33"/>
      <c r="H67" s="33"/>
      <c r="I67" s="33"/>
      <c r="J67" s="33"/>
      <c r="K67" s="33"/>
      <c r="L67" s="33"/>
      <c r="M67" s="33"/>
      <c r="N67" s="33"/>
      <c r="O67" s="223"/>
    </row>
    <row r="68" spans="1:15" x14ac:dyDescent="0.2">
      <c r="A68" s="224"/>
      <c r="B68" s="33"/>
      <c r="C68" s="33"/>
      <c r="D68" s="33"/>
      <c r="E68" s="33"/>
      <c r="F68" s="33"/>
      <c r="G68" s="33"/>
      <c r="H68" s="33"/>
      <c r="I68" s="33"/>
      <c r="J68" s="33"/>
      <c r="K68" s="33"/>
      <c r="L68" s="33"/>
      <c r="M68" s="33"/>
      <c r="N68" s="33"/>
      <c r="O68" s="223"/>
    </row>
    <row r="69" spans="1:15" x14ac:dyDescent="0.2">
      <c r="A69" s="240"/>
      <c r="B69" s="33"/>
      <c r="C69" s="33"/>
      <c r="D69" s="33"/>
      <c r="E69" s="33"/>
      <c r="F69" s="33"/>
      <c r="G69" s="33"/>
      <c r="H69" s="33"/>
      <c r="I69" s="541"/>
      <c r="J69" s="541"/>
      <c r="K69" s="33"/>
      <c r="L69" s="33"/>
      <c r="M69" s="33"/>
      <c r="N69" s="33"/>
      <c r="O69" s="223"/>
    </row>
    <row r="70" spans="1:15" ht="13.5" thickBot="1" x14ac:dyDescent="0.25">
      <c r="A70" s="225" t="s">
        <v>1</v>
      </c>
      <c r="B70" s="537" t="s">
        <v>185</v>
      </c>
      <c r="C70" s="537"/>
      <c r="D70" s="537"/>
      <c r="E70" s="537"/>
      <c r="F70" s="538"/>
      <c r="G70" s="539"/>
      <c r="H70" s="226"/>
      <c r="I70" s="227" t="s">
        <v>1</v>
      </c>
      <c r="J70" s="537" t="s">
        <v>185</v>
      </c>
      <c r="K70" s="537"/>
      <c r="L70" s="537"/>
      <c r="M70" s="537"/>
      <c r="N70" s="538"/>
      <c r="O70" s="540"/>
    </row>
  </sheetData>
  <sheetProtection algorithmName="SHA-512" hashValue="GzawADvTCWUogxWHPsS7TgfstnQbRY/yRifySJQopQLLrPHbbTqCfVw9cjBC83OxztM4khR2BtNnNeb+iANXag==" saltValue="ws9usMrX3sIGGRH+69oKpQ==" spinCount="100000" sheet="1" selectLockedCells="1"/>
  <mergeCells count="47">
    <mergeCell ref="B18:E18"/>
    <mergeCell ref="M18:N18"/>
    <mergeCell ref="B19:F19"/>
    <mergeCell ref="K15:L15"/>
    <mergeCell ref="L28:N28"/>
    <mergeCell ref="M19:N19"/>
    <mergeCell ref="M16:N16"/>
    <mergeCell ref="M15:N15"/>
    <mergeCell ref="B10:F10"/>
    <mergeCell ref="B11:F11"/>
    <mergeCell ref="M10:N10"/>
    <mergeCell ref="B15:F15"/>
    <mergeCell ref="B70:G70"/>
    <mergeCell ref="J70:O70"/>
    <mergeCell ref="I69:J69"/>
    <mergeCell ref="A21:D21"/>
    <mergeCell ref="A22:O26"/>
    <mergeCell ref="A64:F64"/>
    <mergeCell ref="I64:N64"/>
    <mergeCell ref="C28:E28"/>
    <mergeCell ref="F28:H28"/>
    <mergeCell ref="I28:K28"/>
    <mergeCell ref="B17:F17"/>
    <mergeCell ref="M17:N17"/>
    <mergeCell ref="M1:N1"/>
    <mergeCell ref="M2:N2"/>
    <mergeCell ref="B1:L1"/>
    <mergeCell ref="B2:L2"/>
    <mergeCell ref="M11:N11"/>
    <mergeCell ref="M9:N9"/>
    <mergeCell ref="B9:C9"/>
    <mergeCell ref="E9:F9"/>
    <mergeCell ref="M8:N8"/>
    <mergeCell ref="M6:N6"/>
    <mergeCell ref="M5:N5"/>
    <mergeCell ref="E6:F6"/>
    <mergeCell ref="G6:L6"/>
    <mergeCell ref="B4:L4"/>
    <mergeCell ref="M4:N4"/>
    <mergeCell ref="B5:L5"/>
    <mergeCell ref="M14:N14"/>
    <mergeCell ref="B16:F16"/>
    <mergeCell ref="B14:F14"/>
    <mergeCell ref="B12:F12"/>
    <mergeCell ref="M13:N13"/>
    <mergeCell ref="M12:N12"/>
    <mergeCell ref="B13:F13"/>
  </mergeCells>
  <phoneticPr fontId="0" type="noConversion"/>
  <pageMargins left="0.19685039370078741" right="0.19685039370078741" top="0.70866141732283472" bottom="0.23622047244094491" header="0.23622047244094491" footer="0.23622047244094491"/>
  <pageSetup paperSize="9" scale="80" orientation="portrait" horizontalDpi="300" verticalDpi="300" r:id="rId1"/>
  <headerFooter alignWithMargins="0">
    <oddHeader>&amp;L&amp;F&amp;C&amp;D&amp;R&amp;A</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Navngitte områder</vt:lpstr>
      </vt:variant>
      <vt:variant>
        <vt:i4>40</vt:i4>
      </vt:variant>
    </vt:vector>
  </HeadingPairs>
  <TitlesOfParts>
    <vt:vector size="55" baseType="lpstr">
      <vt:lpstr>Årsoversikt</vt:lpstr>
      <vt:lpstr>Januar</vt:lpstr>
      <vt:lpstr>Februar</vt:lpstr>
      <vt:lpstr>Mars</vt:lpstr>
      <vt:lpstr>April</vt:lpstr>
      <vt:lpstr>Mai</vt:lpstr>
      <vt:lpstr>Juni</vt:lpstr>
      <vt:lpstr>Juli</vt:lpstr>
      <vt:lpstr>August</vt:lpstr>
      <vt:lpstr>September</vt:lpstr>
      <vt:lpstr>Oktober</vt:lpstr>
      <vt:lpstr>November</vt:lpstr>
      <vt:lpstr>Desember</vt:lpstr>
      <vt:lpstr>Beregning-Utbetaling av overtid</vt:lpstr>
      <vt:lpstr>Brukerveiledning</vt:lpstr>
      <vt:lpstr>ansvar</vt:lpstr>
      <vt:lpstr>Brukerveiledning!as</vt:lpstr>
      <vt:lpstr>Brukerveiledning!avspas</vt:lpstr>
      <vt:lpstr>celle</vt:lpstr>
      <vt:lpstr>Brukerveiledning!ea</vt:lpstr>
      <vt:lpstr>Brukerveiledning!fa</vt:lpstr>
      <vt:lpstr>Brukerveiledning!fbruk</vt:lpstr>
      <vt:lpstr>fbruk_l</vt:lpstr>
      <vt:lpstr>Brukerveiledning!fe</vt:lpstr>
      <vt:lpstr>Brukerveiledning!ferie</vt:lpstr>
      <vt:lpstr>Brukerveiledning!forfatter</vt:lpstr>
      <vt:lpstr>jul_nyttar</vt:lpstr>
      <vt:lpstr>Brukerveiledning!kl</vt:lpstr>
      <vt:lpstr>kladdeark</vt:lpstr>
      <vt:lpstr>merknad</vt:lpstr>
      <vt:lpstr>Brukerveiledning!na</vt:lpstr>
      <vt:lpstr>Brukerveiledning!ot</vt:lpstr>
      <vt:lpstr>Brukerveiledning!perm</vt:lpstr>
      <vt:lpstr>regn</vt:lpstr>
      <vt:lpstr>Brukerveiledning!snarvei</vt:lpstr>
      <vt:lpstr>start</vt:lpstr>
      <vt:lpstr>Brukerveiledning!syk</vt:lpstr>
      <vt:lpstr>tilbake</vt:lpstr>
      <vt:lpstr>Brukerveiledning!topp</vt:lpstr>
      <vt:lpstr>April!Utskriftsområde</vt:lpstr>
      <vt:lpstr>August!Utskriftsområde</vt:lpstr>
      <vt:lpstr>'Beregning-Utbetaling av overtid'!Utskriftsområde</vt:lpstr>
      <vt:lpstr>Brukerveiledning!Utskriftsområde</vt:lpstr>
      <vt:lpstr>Desember!Utskriftsområde</vt:lpstr>
      <vt:lpstr>Februar!Utskriftsområde</vt:lpstr>
      <vt:lpstr>Januar!Utskriftsområde</vt:lpstr>
      <vt:lpstr>Juli!Utskriftsområde</vt:lpstr>
      <vt:lpstr>Juni!Utskriftsområde</vt:lpstr>
      <vt:lpstr>Mai!Utskriftsområde</vt:lpstr>
      <vt:lpstr>Mars!Utskriftsområde</vt:lpstr>
      <vt:lpstr>November!Utskriftsområde</vt:lpstr>
      <vt:lpstr>Oktober!Utskriftsområde</vt:lpstr>
      <vt:lpstr>September!Utskriftsområde</vt:lpstr>
      <vt:lpstr>økkomp</vt:lpstr>
      <vt:lpstr>årsovs</vt:lpstr>
    </vt:vector>
  </TitlesOfParts>
  <Company>Privat - www.hobbiten.net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Leif E Broch</dc:creator>
  <cp:lastModifiedBy>Leif E Broch</cp:lastModifiedBy>
  <cp:lastPrinted>2016-12-29T14:12:37Z</cp:lastPrinted>
  <dcterms:created xsi:type="dcterms:W3CDTF">1997-06-26T20:38:45Z</dcterms:created>
  <dcterms:modified xsi:type="dcterms:W3CDTF">2016-12-29T18:31:38Z</dcterms:modified>
</cp:coreProperties>
</file>